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oraenso-my.sharepoint.com/personal/lena_tollnerius_storaenso_com/Documents/Documents/0 - SBS/2 - Kassör 2024/"/>
    </mc:Choice>
  </mc:AlternateContent>
  <xr:revisionPtr revIDLastSave="726" documentId="14_{9ADBA880-EF0A-4666-A24D-D811FAE0ECF7}" xr6:coauthVersionLast="47" xr6:coauthVersionMax="47" xr10:uidLastSave="{92471902-BDDC-4BE2-8649-1FDC7F768332}"/>
  <bookViews>
    <workbookView xWindow="38280" yWindow="3495" windowWidth="29040" windowHeight="15720" xr2:uid="{00000000-000D-0000-FFFF-FFFF00000000}"/>
  </bookViews>
  <sheets>
    <sheet name="2024" sheetId="10" r:id="rId1"/>
    <sheet name="2023" sheetId="9" r:id="rId2"/>
    <sheet name="2022" sheetId="8" r:id="rId3"/>
    <sheet name="2021" sheetId="7" r:id="rId4"/>
    <sheet name="2020" sheetId="6" r:id="rId5"/>
    <sheet name="2019" sheetId="5" r:id="rId6"/>
    <sheet name="2018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10" l="1"/>
  <c r="D15" i="10"/>
  <c r="D13" i="10"/>
  <c r="D14" i="10"/>
  <c r="D6" i="10"/>
  <c r="D7" i="10"/>
  <c r="D21" i="10" l="1"/>
  <c r="D10" i="10"/>
  <c r="D22" i="10" l="1"/>
  <c r="E56" i="10" s="1"/>
  <c r="E52" i="10"/>
  <c r="E55" i="10" s="1"/>
  <c r="F21" i="10"/>
  <c r="F10" i="10"/>
  <c r="C15" i="9"/>
  <c r="C14" i="9"/>
  <c r="C13" i="9"/>
  <c r="C16" i="9"/>
  <c r="C17" i="9"/>
  <c r="C18" i="9"/>
  <c r="C19" i="9"/>
  <c r="C20" i="9"/>
  <c r="C7" i="9"/>
  <c r="C8" i="9"/>
  <c r="C9" i="9"/>
  <c r="C6" i="9"/>
  <c r="D51" i="9"/>
  <c r="D45" i="9"/>
  <c r="F22" i="10" l="1"/>
  <c r="C51" i="9"/>
  <c r="C45" i="9"/>
  <c r="C54" i="9" s="1"/>
  <c r="E21" i="9"/>
  <c r="D21" i="9"/>
  <c r="C21" i="9"/>
  <c r="E10" i="9"/>
  <c r="D10" i="9"/>
  <c r="C10" i="9"/>
  <c r="C54" i="8"/>
  <c r="E22" i="9" l="1"/>
  <c r="C55" i="9"/>
  <c r="C22" i="9"/>
  <c r="D22" i="9"/>
  <c r="D50" i="8"/>
  <c r="C50" i="8"/>
  <c r="D44" i="8"/>
  <c r="C44" i="8"/>
  <c r="C53" i="8" s="1"/>
  <c r="E27" i="8"/>
  <c r="D27" i="8"/>
  <c r="C27" i="8"/>
  <c r="E14" i="8"/>
  <c r="E28" i="8" s="1"/>
  <c r="C14" i="8"/>
  <c r="C28" i="8" s="1"/>
  <c r="D14" i="8"/>
  <c r="D28" i="8" s="1"/>
  <c r="E24" i="7"/>
  <c r="D24" i="7"/>
  <c r="C24" i="7"/>
  <c r="D9" i="7"/>
  <c r="E13" i="7"/>
  <c r="D13" i="7"/>
  <c r="C13" i="7"/>
  <c r="D47" i="7" l="1"/>
  <c r="C47" i="7"/>
  <c r="D41" i="7"/>
  <c r="C41" i="7"/>
  <c r="D25" i="7"/>
  <c r="C56" i="6"/>
  <c r="D58" i="6"/>
  <c r="C58" i="6"/>
  <c r="D52" i="6"/>
  <c r="C52" i="6"/>
  <c r="C61" i="6" s="1"/>
  <c r="E34" i="6"/>
  <c r="D34" i="6"/>
  <c r="C34" i="6"/>
  <c r="E16" i="6"/>
  <c r="D16" i="6"/>
  <c r="C16" i="6"/>
  <c r="C32" i="5"/>
  <c r="C52" i="5"/>
  <c r="D52" i="5"/>
  <c r="C50" i="7" l="1"/>
  <c r="C51" i="7" s="1"/>
  <c r="C25" i="7"/>
  <c r="E25" i="7"/>
  <c r="E35" i="6"/>
  <c r="C35" i="6"/>
  <c r="C62" i="6"/>
  <c r="D35" i="6"/>
  <c r="D58" i="5"/>
  <c r="C58" i="5"/>
  <c r="C61" i="5" s="1"/>
  <c r="C62" i="5" s="1"/>
  <c r="E34" i="5"/>
  <c r="D34" i="5"/>
  <c r="C34" i="5"/>
  <c r="E16" i="5"/>
  <c r="D16" i="5"/>
  <c r="C16" i="5"/>
  <c r="C35" i="5" l="1"/>
  <c r="D35" i="5"/>
  <c r="D48" i="4"/>
  <c r="C48" i="4"/>
  <c r="D31" i="4"/>
  <c r="C31" i="4"/>
  <c r="D54" i="4"/>
  <c r="C54" i="4"/>
  <c r="E31" i="4"/>
  <c r="E16" i="4"/>
  <c r="C16" i="4"/>
  <c r="D16" i="4"/>
  <c r="C57" i="4" l="1"/>
  <c r="C58" i="4" s="1"/>
  <c r="D32" i="4"/>
  <c r="C32" i="4"/>
</calcChain>
</file>

<file path=xl/sharedStrings.xml><?xml version="1.0" encoding="utf-8"?>
<sst xmlns="http://schemas.openxmlformats.org/spreadsheetml/2006/main" count="317" uniqueCount="122">
  <si>
    <t>Intäkter</t>
  </si>
  <si>
    <t>Medlemsavgifter</t>
  </si>
  <si>
    <t>Summa intäkter</t>
  </si>
  <si>
    <t>Kostnader</t>
  </si>
  <si>
    <t>Gåvor, kondoleanser</t>
  </si>
  <si>
    <t>Summa kostnader</t>
  </si>
  <si>
    <t>Övrigt</t>
  </si>
  <si>
    <t>Programverksamhet (inträden, fikaförsäljn)</t>
  </si>
  <si>
    <t>Lotterier</t>
  </si>
  <si>
    <t>Reseers (styrelsemöten, programplanering)</t>
  </si>
  <si>
    <t>Marknadsföring (Facebook)</t>
  </si>
  <si>
    <t>Inger Karlsson</t>
  </si>
  <si>
    <t>Värdeminskning fond</t>
  </si>
  <si>
    <t>Värdestegring fond</t>
  </si>
  <si>
    <t>Medemsavgift hedersmedlem</t>
  </si>
  <si>
    <t>Övrigt (inköp tröjor)</t>
  </si>
  <si>
    <t>Karlstad 2019-03-01</t>
  </si>
  <si>
    <t>Administration (hemsida, porto, kuvert)</t>
  </si>
  <si>
    <t>Lottrier (lottringar)</t>
  </si>
  <si>
    <t>Programverksamhet (föreläsare,fika)</t>
  </si>
  <si>
    <t>Resultaträkning 2018</t>
  </si>
  <si>
    <t xml:space="preserve"> </t>
  </si>
  <si>
    <t>Medlemsresor (avgifter)</t>
  </si>
  <si>
    <t>Medlemsresor (busshyra)</t>
  </si>
  <si>
    <t>Årets vinst</t>
  </si>
  <si>
    <t>Budget</t>
  </si>
  <si>
    <t>Balansräkning 2018</t>
  </si>
  <si>
    <t>Tillgångar</t>
  </si>
  <si>
    <t>Kassa</t>
  </si>
  <si>
    <t>Nordea Sparkonto Företag</t>
  </si>
  <si>
    <t>Nordea Sekurafond</t>
  </si>
  <si>
    <t>Skulder</t>
  </si>
  <si>
    <t>Summa tillgångar</t>
  </si>
  <si>
    <t>Summa skulder</t>
  </si>
  <si>
    <t>Kassaskuld till kassör</t>
  </si>
  <si>
    <t>Ökning av kapital 2018</t>
  </si>
  <si>
    <t>Nettotillgångar 2018-12-31</t>
  </si>
  <si>
    <t>Resultaträkning 2019</t>
  </si>
  <si>
    <t>Förbundsstämma (en representant)</t>
  </si>
  <si>
    <t>Bankavgifter Nordea</t>
  </si>
  <si>
    <t>Årets vinst/förlust</t>
  </si>
  <si>
    <t>Balansräkning 2019</t>
  </si>
  <si>
    <t>Skatteverket (skatt på 2017 års vinst)</t>
  </si>
  <si>
    <t>Lottrier (lottringar, vinster)</t>
  </si>
  <si>
    <t>Karlstad 2020-02-17</t>
  </si>
  <si>
    <t>Nordea Sparkonto Företag/PlusGiro</t>
  </si>
  <si>
    <t>Tillgångar 2019-12-31</t>
  </si>
  <si>
    <t>Noteringar</t>
  </si>
  <si>
    <t>Under året bytte föreningen från Nordea Sparkonto Företag till PlusGiro</t>
  </si>
  <si>
    <t>Ökning av kapital under 2019</t>
  </si>
  <si>
    <t>Under året bytte Nordea fonkonto från Sekura till Obligationsfond korta placeringar</t>
  </si>
  <si>
    <t>Nordea Sekura/Obligationsfond korta placeringar</t>
  </si>
  <si>
    <t>Kundfordringar (Kristinehamns Trädgårdsförening)</t>
  </si>
  <si>
    <t>Resultaträkning 2020</t>
  </si>
  <si>
    <t>Balansräkning 2020</t>
  </si>
  <si>
    <t>Tillgångar 2020-12-31</t>
  </si>
  <si>
    <t>Ökning av kapital under 2020</t>
  </si>
  <si>
    <t>Skatteverket</t>
  </si>
  <si>
    <t>Lotterier (lottringar, vinster)</t>
  </si>
  <si>
    <t>Karlstad 2021-05-13</t>
  </si>
  <si>
    <t>Kortfristiga skulder</t>
  </si>
  <si>
    <t>Kundfordringar</t>
  </si>
  <si>
    <t>Nordea PlusGiro</t>
  </si>
  <si>
    <t>Nordea Obligationsfond korta placeringar</t>
  </si>
  <si>
    <t>Resultaträkning 2021</t>
  </si>
  <si>
    <t>Balansräkning 2021</t>
  </si>
  <si>
    <t>Tillgångar 2021-12-31</t>
  </si>
  <si>
    <t>Ökning av kapital under 2021</t>
  </si>
  <si>
    <t>Karlstad 2022-03-05</t>
  </si>
  <si>
    <t>Värmlands förbund</t>
  </si>
  <si>
    <t>Medlemsintäkter</t>
  </si>
  <si>
    <r>
      <t xml:space="preserve">Programverksamhet </t>
    </r>
    <r>
      <rPr>
        <sz val="9"/>
        <color theme="1"/>
        <rFont val="Arial"/>
        <family val="2"/>
      </rPr>
      <t>(inträden, fikaförsäljning)</t>
    </r>
  </si>
  <si>
    <r>
      <t>Reseersättningar</t>
    </r>
    <r>
      <rPr>
        <sz val="9"/>
        <color theme="1"/>
        <rFont val="Arial"/>
        <family val="2"/>
      </rPr>
      <t xml:space="preserve"> (styrelsemöten, programplanering)</t>
    </r>
  </si>
  <si>
    <r>
      <t>Administration</t>
    </r>
    <r>
      <rPr>
        <sz val="9"/>
        <color theme="1"/>
        <rFont val="Arial"/>
        <family val="2"/>
      </rPr>
      <t xml:space="preserve"> (porto, kuvert, skrivarpapper)</t>
    </r>
  </si>
  <si>
    <r>
      <t>Programverksamhet</t>
    </r>
    <r>
      <rPr>
        <sz val="9"/>
        <color theme="1"/>
        <rFont val="Arial"/>
        <family val="2"/>
      </rPr>
      <t xml:space="preserve"> (resers, fikainköp)</t>
    </r>
  </si>
  <si>
    <t>Föreningsarkivet i Värmland</t>
  </si>
  <si>
    <t>Nordea Sparkonto</t>
  </si>
  <si>
    <t>Resultaträkning 2022</t>
  </si>
  <si>
    <t>Balansräkning 2022</t>
  </si>
  <si>
    <t>Tillgångar 2022-12-31</t>
  </si>
  <si>
    <t>Ökning av kapital under 2022</t>
  </si>
  <si>
    <r>
      <t xml:space="preserve">Tröjor </t>
    </r>
    <r>
      <rPr>
        <sz val="9"/>
        <color theme="1"/>
        <rFont val="Arial"/>
        <family val="2"/>
      </rPr>
      <t>(t-shirts till styrelsen)</t>
    </r>
  </si>
  <si>
    <r>
      <t xml:space="preserve">Programverksamhet </t>
    </r>
    <r>
      <rPr>
        <sz val="9"/>
        <color theme="1"/>
        <rFont val="Arial"/>
        <family val="2"/>
      </rPr>
      <t>(inträde, ansiktsmålning, fikaförsäljn)</t>
    </r>
  </si>
  <si>
    <t>Ränta</t>
  </si>
  <si>
    <t>Karlstad 2023-02-19</t>
  </si>
  <si>
    <t>Karlstad 2024-02-28</t>
  </si>
  <si>
    <t>Lena Tollnerius</t>
  </si>
  <si>
    <t>Tillgångar 2023-12-31</t>
  </si>
  <si>
    <t>Ökning av kapital under 2023</t>
  </si>
  <si>
    <t>Resultaträkning 2023</t>
  </si>
  <si>
    <t>Balansräkning 2023</t>
  </si>
  <si>
    <t>Medlemsintäkter från SBS</t>
  </si>
  <si>
    <r>
      <t xml:space="preserve">Programverksamhet </t>
    </r>
    <r>
      <rPr>
        <sz val="9"/>
        <color theme="1"/>
        <rFont val="Arial"/>
        <family val="2"/>
      </rPr>
      <t>(inträde, ansiktsmålning, etc)</t>
    </r>
  </si>
  <si>
    <r>
      <t>Reseersättningar</t>
    </r>
    <r>
      <rPr>
        <sz val="9"/>
        <color theme="1"/>
        <rFont val="Arial"/>
        <family val="2"/>
      </rPr>
      <t xml:space="preserve"> (aktiviteter etc)</t>
    </r>
  </si>
  <si>
    <r>
      <t>Programverksamhet</t>
    </r>
    <r>
      <rPr>
        <sz val="9"/>
        <color theme="1"/>
        <rFont val="Arial"/>
        <family val="2"/>
      </rPr>
      <t xml:space="preserve"> (fikainköp tex)</t>
    </r>
  </si>
  <si>
    <t>Detaljer</t>
  </si>
  <si>
    <r>
      <t xml:space="preserve">SBS och mässmaterial </t>
    </r>
    <r>
      <rPr>
        <sz val="9"/>
        <color theme="1"/>
        <rFont val="Arial"/>
        <family val="2"/>
      </rPr>
      <t>(Se detaljer nedan*)</t>
    </r>
  </si>
  <si>
    <t>*SBS och mässmaterial</t>
  </si>
  <si>
    <t>Kommentar till årets förlust:</t>
  </si>
  <si>
    <t xml:space="preserve">sent kassörsbyte utan kommer att göras i början av 2024, vilket kommer att </t>
  </si>
  <si>
    <t xml:space="preserve">  Värmlands förbund</t>
  </si>
  <si>
    <t>Ansökan om verksamhetsbidrag från SBS för aktiviteter 2023 har inte gjorts p.g.a.</t>
  </si>
  <si>
    <t>medföra att årets förlust reduceras.</t>
  </si>
  <si>
    <t xml:space="preserve">Tröjor och kepsar till styrelsen, mässmaterial, </t>
  </si>
  <si>
    <t>såsom reflexer och väskor.</t>
  </si>
  <si>
    <t xml:space="preserve">rollups, broschyrer, priser till tävling Lillerud </t>
  </si>
  <si>
    <r>
      <t xml:space="preserve">Programverksamhet </t>
    </r>
    <r>
      <rPr>
        <sz val="9"/>
        <color theme="1"/>
        <rFont val="Arial"/>
        <family val="2"/>
      </rPr>
      <t>(avgifter, ansiktsmålning, etc)</t>
    </r>
  </si>
  <si>
    <r>
      <t xml:space="preserve">Övrigt </t>
    </r>
    <r>
      <rPr>
        <sz val="10"/>
        <color theme="1"/>
        <rFont val="Arial"/>
        <family val="2"/>
      </rPr>
      <t>(gåvor från medlem)</t>
    </r>
  </si>
  <si>
    <r>
      <t>Reseersättningar</t>
    </r>
    <r>
      <rPr>
        <sz val="9"/>
        <color theme="1"/>
        <rFont val="Arial"/>
        <family val="2"/>
      </rPr>
      <t xml:space="preserve"> (inkl mat för mässdeltagare)</t>
    </r>
  </si>
  <si>
    <t>Kommentar till årets vinst:</t>
  </si>
  <si>
    <t>Gåvor från en medlem bidrar också till vår goda ekonomi.</t>
  </si>
  <si>
    <t>Resultaträkning 2024</t>
  </si>
  <si>
    <r>
      <t>Programverksamhet</t>
    </r>
    <r>
      <rPr>
        <sz val="9"/>
        <color theme="1"/>
        <rFont val="Arial"/>
        <family val="2"/>
      </rPr>
      <t xml:space="preserve"> (avgifter, fikainköp etc.)</t>
    </r>
  </si>
  <si>
    <t>Balansräkning 2024</t>
  </si>
  <si>
    <t>Tillgångar 2024-12-31</t>
  </si>
  <si>
    <t>Ökning av kapital under 2024</t>
  </si>
  <si>
    <t>har haft nytta av även under 2024, och inte behövt göra lika stora inköp.</t>
  </si>
  <si>
    <t xml:space="preserve">2023 hade vi en relativt stor post vad gäller SBS och mässmaterial; material som vi har </t>
  </si>
  <si>
    <t xml:space="preserve">Tält, eftersom det tidigare tältet blåste sönder vid </t>
  </si>
  <si>
    <t>2023 hade vi en relativt stor post vad gäller SBS och mässmaterial; material som vi</t>
  </si>
  <si>
    <t>stormar under Lilleruddagarna 2023</t>
  </si>
  <si>
    <t>Karlstad 2025-02-05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</si>
</sst>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26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8" tint="-0.249977111117893"/>
      <name val="Times New Roman"/>
      <family val="1"/>
    </font>
    <font>
      <sz val="9"/>
      <color theme="1"/>
      <name val="Arial"/>
      <family val="2"/>
    </font>
    <font>
      <sz val="11"/>
      <color theme="1"/>
      <name val="Calibri"/>
      <family val="2"/>
    </font>
    <font>
      <b/>
      <sz val="9"/>
      <color theme="8" tint="-0.249977111117893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3" fontId="2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0" xfId="0" applyFont="1"/>
    <xf numFmtId="3" fontId="6" fillId="0" borderId="0" xfId="0" applyNumberFormat="1" applyFont="1"/>
    <xf numFmtId="3" fontId="7" fillId="0" borderId="0" xfId="0" applyNumberFormat="1" applyFont="1"/>
    <xf numFmtId="14" fontId="6" fillId="0" borderId="0" xfId="0" applyNumberFormat="1" applyFont="1"/>
    <xf numFmtId="0" fontId="8" fillId="0" borderId="0" xfId="0" applyFont="1"/>
    <xf numFmtId="0" fontId="9" fillId="0" borderId="0" xfId="0" applyFont="1"/>
    <xf numFmtId="14" fontId="7" fillId="0" borderId="0" xfId="0" applyNumberFormat="1" applyFont="1" applyAlignment="1">
      <alignment horizontal="right"/>
    </xf>
    <xf numFmtId="14" fontId="7" fillId="0" borderId="0" xfId="0" applyNumberFormat="1" applyFont="1"/>
    <xf numFmtId="4" fontId="6" fillId="0" borderId="0" xfId="0" applyNumberFormat="1" applyFont="1"/>
    <xf numFmtId="4" fontId="7" fillId="0" borderId="0" xfId="0" applyNumberFormat="1" applyFont="1"/>
    <xf numFmtId="4" fontId="10" fillId="0" borderId="0" xfId="0" applyNumberFormat="1" applyFont="1"/>
    <xf numFmtId="4" fontId="11" fillId="0" borderId="0" xfId="0" applyNumberFormat="1" applyFont="1"/>
    <xf numFmtId="14" fontId="4" fillId="0" borderId="0" xfId="0" applyNumberFormat="1" applyFont="1"/>
    <xf numFmtId="14" fontId="11" fillId="0" borderId="0" xfId="0" applyNumberFormat="1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3" fontId="10" fillId="0" borderId="0" xfId="0" applyNumberFormat="1" applyFont="1"/>
    <xf numFmtId="3" fontId="11" fillId="0" borderId="0" xfId="0" applyNumberFormat="1" applyFont="1"/>
    <xf numFmtId="0" fontId="10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2" fontId="14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4" fontId="1" fillId="0" borderId="0" xfId="0" applyNumberFormat="1" applyFont="1"/>
    <xf numFmtId="2" fontId="1" fillId="0" borderId="0" xfId="0" applyNumberFormat="1" applyFont="1"/>
    <xf numFmtId="2" fontId="14" fillId="0" borderId="0" xfId="0" applyNumberFormat="1" applyFont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9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131446</xdr:colOff>
      <xdr:row>0</xdr:row>
      <xdr:rowOff>386716</xdr:rowOff>
    </xdr:from>
    <xdr:to>
      <xdr:col>1</xdr:col>
      <xdr:colOff>1047750</xdr:colOff>
      <xdr:row>2</xdr:row>
      <xdr:rowOff>94376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87F89E2-5B17-48CE-B03D-C03A0F710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96" y="386716"/>
          <a:ext cx="902969" cy="1064020"/>
        </a:xfrm>
        <a:prstGeom prst="rect">
          <a:avLst/>
        </a:prstGeom>
      </xdr:spPr>
    </xdr:pic>
    <xdr:clientData/>
  </xdr:twoCellAnchor>
  <xdr:twoCellAnchor editAs="oneCell">
    <xdr:from>
      <xdr:col>1</xdr:col>
      <xdr:colOff>64770</xdr:colOff>
      <xdr:row>35</xdr:row>
      <xdr:rowOff>133350</xdr:rowOff>
    </xdr:from>
    <xdr:to>
      <xdr:col>1</xdr:col>
      <xdr:colOff>893445</xdr:colOff>
      <xdr:row>37</xdr:row>
      <xdr:rowOff>630556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EE309690-A9F3-482B-806C-09257EF5D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" y="9029700"/>
          <a:ext cx="828675" cy="11449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108586</xdr:colOff>
      <xdr:row>0</xdr:row>
      <xdr:rowOff>342901</xdr:rowOff>
    </xdr:from>
    <xdr:to>
      <xdr:col>0</xdr:col>
      <xdr:colOff>1016854</xdr:colOff>
      <xdr:row>2</xdr:row>
      <xdr:rowOff>102870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EE59ED4-6A3A-43C9-AF0A-3A890599D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6" y="342901"/>
          <a:ext cx="908268" cy="110108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34</xdr:row>
      <xdr:rowOff>62865</xdr:rowOff>
    </xdr:from>
    <xdr:to>
      <xdr:col>0</xdr:col>
      <xdr:colOff>857250</xdr:colOff>
      <xdr:row>36</xdr:row>
      <xdr:rowOff>480060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DEF72AE8-B0A6-45FE-85E9-A7ECFBCFF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008745"/>
          <a:ext cx="819150" cy="10648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0</xdr:col>
      <xdr:colOff>828676</xdr:colOff>
      <xdr:row>2</xdr:row>
      <xdr:rowOff>778121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3720109-DD07-4F9D-8B58-BC55543B5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14300"/>
          <a:ext cx="781051" cy="111340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32</xdr:row>
      <xdr:rowOff>47625</xdr:rowOff>
    </xdr:from>
    <xdr:to>
      <xdr:col>0</xdr:col>
      <xdr:colOff>819151</xdr:colOff>
      <xdr:row>34</xdr:row>
      <xdr:rowOff>711446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1EA2514-F2F4-4B8A-90FE-80473FD4C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582025"/>
          <a:ext cx="781051" cy="11134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0</xdr:col>
      <xdr:colOff>828676</xdr:colOff>
      <xdr:row>2</xdr:row>
      <xdr:rowOff>778121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4392D0A3-F175-456A-99CF-77E856D76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14300"/>
          <a:ext cx="781051" cy="1111496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29</xdr:row>
      <xdr:rowOff>47625</xdr:rowOff>
    </xdr:from>
    <xdr:to>
      <xdr:col>0</xdr:col>
      <xdr:colOff>819151</xdr:colOff>
      <xdr:row>31</xdr:row>
      <xdr:rowOff>711446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AE947BD2-3386-4953-808E-EF4B2340B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677275"/>
          <a:ext cx="781051" cy="11114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1485900</xdr:colOff>
      <xdr:row>3</xdr:row>
      <xdr:rowOff>76200</xdr:rowOff>
    </xdr:to>
    <xdr:pic>
      <xdr:nvPicPr>
        <xdr:cNvPr id="2" name="Bildobjekt 1" descr="C:\Users\Inger\Downloads\KTSloggagron.png">
          <a:extLst>
            <a:ext uri="{FF2B5EF4-FFF2-40B4-BE49-F238E27FC236}">
              <a16:creationId xmlns:a16="http://schemas.microsoft.com/office/drawing/2014/main" id="{037F3D06-32C0-4D69-8C23-C5DB4036ADB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485899" cy="942974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28576</xdr:colOff>
      <xdr:row>39</xdr:row>
      <xdr:rowOff>9526</xdr:rowOff>
    </xdr:from>
    <xdr:ext cx="1485899" cy="942974"/>
    <xdr:pic>
      <xdr:nvPicPr>
        <xdr:cNvPr id="3" name="Bildobjekt 2" descr="C:\Users\Inger\Downloads\KTSloggagron.png">
          <a:extLst>
            <a:ext uri="{FF2B5EF4-FFF2-40B4-BE49-F238E27FC236}">
              <a16:creationId xmlns:a16="http://schemas.microsoft.com/office/drawing/2014/main" id="{B011610F-10FA-44F4-992D-D11F4020A6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10382251"/>
          <a:ext cx="1485899" cy="94297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1485900</xdr:colOff>
      <xdr:row>3</xdr:row>
      <xdr:rowOff>76200</xdr:rowOff>
    </xdr:to>
    <xdr:pic>
      <xdr:nvPicPr>
        <xdr:cNvPr id="2" name="Bildobjekt 1" descr="C:\Users\Inger\Downloads\KTSloggagron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485899" cy="942974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28576</xdr:colOff>
      <xdr:row>39</xdr:row>
      <xdr:rowOff>9526</xdr:rowOff>
    </xdr:from>
    <xdr:ext cx="1485899" cy="942974"/>
    <xdr:pic>
      <xdr:nvPicPr>
        <xdr:cNvPr id="3" name="Bildobjekt 2" descr="C:\Users\Inger\Downloads\KTSloggagron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9915526"/>
          <a:ext cx="1485899" cy="94297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1485900</xdr:colOff>
      <xdr:row>3</xdr:row>
      <xdr:rowOff>76200</xdr:rowOff>
    </xdr:to>
    <xdr:pic>
      <xdr:nvPicPr>
        <xdr:cNvPr id="2" name="Bildobjekt 1" descr="C:\Users\Inger\Downloads\KTSloggagron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485899" cy="942974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28576</xdr:colOff>
      <xdr:row>36</xdr:row>
      <xdr:rowOff>9526</xdr:rowOff>
    </xdr:from>
    <xdr:ext cx="1485899" cy="942974"/>
    <xdr:pic>
      <xdr:nvPicPr>
        <xdr:cNvPr id="3" name="Bildobjekt 2" descr="C:\Users\Inger\Downloads\KTSloggagron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10172701"/>
          <a:ext cx="1485899" cy="94297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0055E-DE66-42CD-9BA6-8B91167A719D}">
  <dimension ref="B1:N92"/>
  <sheetViews>
    <sheetView tabSelected="1" workbookViewId="0">
      <selection activeCell="O8" sqref="O8"/>
    </sheetView>
  </sheetViews>
  <sheetFormatPr defaultColWidth="9.109375" defaultRowHeight="20.399999999999999" x14ac:dyDescent="0.35"/>
  <cols>
    <col min="1" max="1" width="1.5546875" style="1" customWidth="1"/>
    <col min="2" max="2" width="30.88671875" style="12" customWidth="1"/>
    <col min="3" max="3" width="17" style="12" customWidth="1"/>
    <col min="4" max="4" width="14.21875" style="12" customWidth="1"/>
    <col min="5" max="5" width="12.33203125" style="2" customWidth="1"/>
    <col min="6" max="6" width="10.33203125" style="6" customWidth="1"/>
    <col min="7" max="7" width="10" style="1" customWidth="1"/>
    <col min="8" max="16384" width="9.109375" style="1"/>
  </cols>
  <sheetData>
    <row r="1" spans="2:14" ht="75.75" customHeight="1" x14ac:dyDescent="0.55000000000000004">
      <c r="C1" s="36" t="s">
        <v>111</v>
      </c>
      <c r="D1" s="36"/>
      <c r="E1" s="36"/>
      <c r="F1" s="36"/>
    </row>
    <row r="2" spans="2:14" ht="30" customHeight="1" x14ac:dyDescent="0.35"/>
    <row r="3" spans="2:14" ht="30" customHeight="1" x14ac:dyDescent="0.3">
      <c r="B3" s="30" t="s">
        <v>100</v>
      </c>
      <c r="D3" s="21">
        <v>45292</v>
      </c>
      <c r="E3" s="21">
        <v>44927</v>
      </c>
      <c r="F3" s="24" t="s">
        <v>25</v>
      </c>
      <c r="H3" s="3" t="s">
        <v>95</v>
      </c>
    </row>
    <row r="4" spans="2:14" s="3" customFormat="1" ht="17.399999999999999" x14ac:dyDescent="0.3">
      <c r="B4" s="13"/>
      <c r="C4" s="13" t="s">
        <v>21</v>
      </c>
      <c r="D4" s="21">
        <v>45657</v>
      </c>
      <c r="E4" s="21">
        <v>45291</v>
      </c>
      <c r="F4" s="24">
        <v>2024</v>
      </c>
    </row>
    <row r="5" spans="2:14" s="3" customFormat="1" ht="18.600000000000001" customHeight="1" x14ac:dyDescent="0.4">
      <c r="B5" s="13" t="s">
        <v>0</v>
      </c>
      <c r="C5" s="13"/>
      <c r="D5" s="13"/>
      <c r="E5" s="4"/>
      <c r="F5" s="8"/>
    </row>
    <row r="6" spans="2:14" ht="17.399999999999999" x14ac:dyDescent="0.3">
      <c r="B6" s="12" t="s">
        <v>91</v>
      </c>
      <c r="D6" s="18">
        <f>SUM(H6:L6)</f>
        <v>6925</v>
      </c>
      <c r="E6" s="32">
        <v>5297.5</v>
      </c>
      <c r="F6" s="9">
        <v>6000</v>
      </c>
      <c r="H6" s="34">
        <v>6025</v>
      </c>
      <c r="I6" s="34">
        <v>900</v>
      </c>
      <c r="J6" s="33"/>
      <c r="M6" s="18"/>
      <c r="N6" s="18"/>
    </row>
    <row r="7" spans="2:14" ht="17.399999999999999" x14ac:dyDescent="0.3">
      <c r="B7" s="12" t="s">
        <v>106</v>
      </c>
      <c r="D7" s="18">
        <f>SUM(H7:L7)</f>
        <v>1750</v>
      </c>
      <c r="E7" s="32">
        <v>3950</v>
      </c>
      <c r="F7" s="9">
        <v>2000</v>
      </c>
      <c r="H7" s="29">
        <v>1450</v>
      </c>
      <c r="I7" s="29">
        <v>200</v>
      </c>
      <c r="J7" s="29">
        <v>100</v>
      </c>
      <c r="M7" s="18"/>
      <c r="N7" s="18"/>
    </row>
    <row r="8" spans="2:14" ht="17.399999999999999" x14ac:dyDescent="0.3">
      <c r="B8" s="12" t="s">
        <v>83</v>
      </c>
      <c r="D8" s="18">
        <v>753.64</v>
      </c>
      <c r="E8" s="32">
        <v>535.91</v>
      </c>
      <c r="F8" s="9">
        <v>500</v>
      </c>
      <c r="H8" s="33"/>
      <c r="M8" s="18"/>
      <c r="N8" s="18"/>
    </row>
    <row r="9" spans="2:14" ht="17.399999999999999" x14ac:dyDescent="0.3">
      <c r="B9" s="12" t="s">
        <v>107</v>
      </c>
      <c r="D9" s="18">
        <v>950</v>
      </c>
      <c r="E9" s="32">
        <v>0</v>
      </c>
      <c r="F9" s="9">
        <v>0</v>
      </c>
      <c r="M9" s="18"/>
      <c r="N9" s="18"/>
    </row>
    <row r="10" spans="2:14" s="3" customFormat="1" ht="17.399999999999999" x14ac:dyDescent="0.3">
      <c r="B10" s="13" t="s">
        <v>2</v>
      </c>
      <c r="C10" s="13"/>
      <c r="D10" s="19">
        <f>SUM(D6:D9)</f>
        <v>10378.64</v>
      </c>
      <c r="E10" s="19">
        <v>9783.41</v>
      </c>
      <c r="F10" s="10">
        <f>SUM(F6:F9)</f>
        <v>8500</v>
      </c>
    </row>
    <row r="11" spans="2:14" ht="12" customHeight="1" x14ac:dyDescent="0.3">
      <c r="E11" s="18"/>
      <c r="F11" s="9"/>
    </row>
    <row r="12" spans="2:14" ht="17.399999999999999" x14ac:dyDescent="0.3">
      <c r="B12" s="13" t="s">
        <v>3</v>
      </c>
      <c r="C12" s="13"/>
      <c r="D12" s="13"/>
      <c r="E12" s="18"/>
      <c r="F12" s="9"/>
    </row>
    <row r="13" spans="2:14" ht="17.399999999999999" x14ac:dyDescent="0.3">
      <c r="B13" s="12" t="s">
        <v>112</v>
      </c>
      <c r="D13" s="32">
        <f>SUM(H13:N13)</f>
        <v>4293.05</v>
      </c>
      <c r="E13" s="32">
        <v>3917.15</v>
      </c>
      <c r="F13" s="9">
        <v>3500</v>
      </c>
      <c r="H13" s="29">
        <v>714</v>
      </c>
      <c r="I13" s="29">
        <v>179</v>
      </c>
      <c r="J13" s="29">
        <v>1793</v>
      </c>
      <c r="K13" s="29">
        <v>131.05000000000001</v>
      </c>
      <c r="L13" s="29">
        <v>132</v>
      </c>
      <c r="M13" s="29">
        <v>500</v>
      </c>
      <c r="N13" s="29">
        <v>844</v>
      </c>
    </row>
    <row r="14" spans="2:14" ht="17.399999999999999" x14ac:dyDescent="0.3">
      <c r="B14" s="12" t="s">
        <v>108</v>
      </c>
      <c r="D14" s="32">
        <f>SUM(H14:K14)</f>
        <v>1270</v>
      </c>
      <c r="E14" s="32">
        <v>2510</v>
      </c>
      <c r="F14" s="9">
        <v>2350</v>
      </c>
      <c r="H14" s="29">
        <v>120</v>
      </c>
      <c r="I14" s="29">
        <v>440</v>
      </c>
      <c r="J14" s="29">
        <v>105</v>
      </c>
      <c r="K14" s="29">
        <v>605</v>
      </c>
      <c r="L14" s="33"/>
    </row>
    <row r="15" spans="2:14" ht="17.399999999999999" x14ac:dyDescent="0.3">
      <c r="B15" s="12" t="s">
        <v>39</v>
      </c>
      <c r="D15" s="32">
        <f>SUM(H15:K15)</f>
        <v>1305.5499999999997</v>
      </c>
      <c r="E15" s="32">
        <v>1307.3</v>
      </c>
      <c r="F15" s="9">
        <v>1300</v>
      </c>
      <c r="H15" s="29">
        <v>1300</v>
      </c>
      <c r="I15" s="29">
        <v>1.85</v>
      </c>
      <c r="J15" s="29">
        <v>1.85</v>
      </c>
      <c r="K15" s="29">
        <v>1.85</v>
      </c>
    </row>
    <row r="16" spans="2:14" ht="17.399999999999999" x14ac:dyDescent="0.3">
      <c r="B16" s="12" t="s">
        <v>73</v>
      </c>
      <c r="D16" s="32">
        <v>108</v>
      </c>
      <c r="E16" s="32">
        <v>0</v>
      </c>
      <c r="F16" s="9">
        <v>500</v>
      </c>
    </row>
    <row r="17" spans="2:9" ht="17.399999999999999" x14ac:dyDescent="0.3">
      <c r="B17" s="12" t="s">
        <v>96</v>
      </c>
      <c r="D17" s="32">
        <v>800</v>
      </c>
      <c r="E17" s="32">
        <v>2925</v>
      </c>
      <c r="F17" s="9">
        <v>500</v>
      </c>
      <c r="H17" s="33"/>
      <c r="I17" s="33"/>
    </row>
    <row r="18" spans="2:9" ht="17.399999999999999" x14ac:dyDescent="0.3">
      <c r="B18" s="12" t="s">
        <v>4</v>
      </c>
      <c r="D18" s="32">
        <v>0</v>
      </c>
      <c r="E18" s="32">
        <v>0</v>
      </c>
      <c r="F18" s="9">
        <v>200</v>
      </c>
    </row>
    <row r="19" spans="2:9" ht="17.399999999999999" x14ac:dyDescent="0.3">
      <c r="B19" s="12" t="s">
        <v>75</v>
      </c>
      <c r="D19" s="32">
        <v>150</v>
      </c>
      <c r="E19" s="32">
        <v>150</v>
      </c>
      <c r="F19" s="9">
        <v>150</v>
      </c>
      <c r="H19" s="33"/>
    </row>
    <row r="20" spans="2:9" ht="17.399999999999999" x14ac:dyDescent="0.3">
      <c r="B20" s="12" t="s">
        <v>6</v>
      </c>
      <c r="D20" s="32">
        <v>0</v>
      </c>
      <c r="E20" s="32">
        <v>0</v>
      </c>
      <c r="F20" s="9">
        <v>0</v>
      </c>
    </row>
    <row r="21" spans="2:9" ht="17.399999999999999" x14ac:dyDescent="0.3">
      <c r="B21" s="13" t="s">
        <v>5</v>
      </c>
      <c r="C21" s="13"/>
      <c r="D21" s="35">
        <f>SUM(D13:D20)</f>
        <v>7926.6</v>
      </c>
      <c r="E21" s="19">
        <v>10809.45</v>
      </c>
      <c r="F21" s="10">
        <f>SUM(F13:F20)</f>
        <v>8500</v>
      </c>
    </row>
    <row r="22" spans="2:9" ht="20.399999999999999" customHeight="1" x14ac:dyDescent="0.3">
      <c r="B22" s="13" t="s">
        <v>40</v>
      </c>
      <c r="D22" s="19">
        <f>D10-D21</f>
        <v>2452.0399999999991</v>
      </c>
      <c r="E22" s="19">
        <v>-1026.0400000000009</v>
      </c>
      <c r="F22" s="10">
        <f>F10-F21</f>
        <v>0</v>
      </c>
    </row>
    <row r="23" spans="2:9" ht="20.399999999999999" customHeight="1" x14ac:dyDescent="0.3">
      <c r="B23" s="13"/>
      <c r="D23" s="19"/>
      <c r="E23" s="19"/>
      <c r="F23" s="10"/>
    </row>
    <row r="24" spans="2:9" s="22" customFormat="1" ht="15.6" customHeight="1" x14ac:dyDescent="0.25">
      <c r="B24" s="22" t="s">
        <v>97</v>
      </c>
      <c r="C24" s="22" t="s">
        <v>118</v>
      </c>
      <c r="F24" s="25"/>
    </row>
    <row r="25" spans="2:9" ht="15.6" customHeight="1" x14ac:dyDescent="0.25">
      <c r="B25" s="22"/>
      <c r="C25" s="22" t="s">
        <v>120</v>
      </c>
      <c r="D25" s="22"/>
      <c r="E25" s="18"/>
      <c r="F25" s="9"/>
    </row>
    <row r="26" spans="2:9" ht="20.399999999999999" customHeight="1" x14ac:dyDescent="0.3">
      <c r="B26" s="13"/>
      <c r="D26" s="19"/>
      <c r="E26" s="19"/>
      <c r="F26" s="10"/>
    </row>
    <row r="27" spans="2:9" ht="24.6" customHeight="1" x14ac:dyDescent="0.3">
      <c r="B27" s="13" t="s">
        <v>109</v>
      </c>
      <c r="E27" s="1"/>
      <c r="F27" s="10"/>
    </row>
    <row r="28" spans="2:9" ht="15" customHeight="1" x14ac:dyDescent="0.3">
      <c r="B28" s="22" t="s">
        <v>117</v>
      </c>
      <c r="E28" s="1"/>
      <c r="F28" s="9"/>
    </row>
    <row r="29" spans="2:9" ht="15.6" customHeight="1" x14ac:dyDescent="0.3">
      <c r="B29" s="22" t="s">
        <v>116</v>
      </c>
      <c r="E29" s="1"/>
      <c r="F29" s="9"/>
    </row>
    <row r="30" spans="2:9" ht="15.6" customHeight="1" x14ac:dyDescent="0.3">
      <c r="B30" s="22" t="s">
        <v>110</v>
      </c>
      <c r="E30" s="1"/>
      <c r="F30" s="9"/>
    </row>
    <row r="31" spans="2:9" ht="15.6" customHeight="1" x14ac:dyDescent="0.3">
      <c r="E31" s="25"/>
      <c r="F31" s="9"/>
    </row>
    <row r="32" spans="2:9" ht="15.6" customHeight="1" x14ac:dyDescent="0.3">
      <c r="C32" s="22"/>
      <c r="D32" s="22"/>
      <c r="E32" s="25"/>
      <c r="F32" s="9"/>
    </row>
    <row r="33" spans="2:6" x14ac:dyDescent="0.35">
      <c r="B33" s="12" t="s">
        <v>121</v>
      </c>
      <c r="E33" s="5"/>
      <c r="F33" s="9"/>
    </row>
    <row r="34" spans="2:6" ht="49.5" customHeight="1" x14ac:dyDescent="0.35">
      <c r="B34" s="12" t="s">
        <v>86</v>
      </c>
      <c r="E34" s="5"/>
      <c r="F34" s="9"/>
    </row>
    <row r="35" spans="2:6" ht="17.399999999999999" customHeight="1" x14ac:dyDescent="0.35">
      <c r="E35" s="5"/>
      <c r="F35" s="9"/>
    </row>
    <row r="36" spans="2:6" ht="30.6" customHeight="1" x14ac:dyDescent="0.35">
      <c r="F36" s="11"/>
    </row>
    <row r="37" spans="2:6" x14ac:dyDescent="0.35">
      <c r="E37" s="37"/>
      <c r="F37" s="37"/>
    </row>
    <row r="38" spans="2:6" ht="69.75" customHeight="1" x14ac:dyDescent="0.55000000000000004">
      <c r="B38" s="28" t="s">
        <v>69</v>
      </c>
      <c r="C38" s="38" t="s">
        <v>113</v>
      </c>
      <c r="D38" s="38"/>
      <c r="E38" s="38"/>
      <c r="F38" s="38"/>
    </row>
    <row r="39" spans="2:6" ht="30" customHeight="1" x14ac:dyDescent="0.3">
      <c r="E39" s="15"/>
      <c r="F39" s="7"/>
    </row>
    <row r="40" spans="2:6" s="23" customFormat="1" ht="15.6" x14ac:dyDescent="0.3">
      <c r="B40" s="23" t="s">
        <v>27</v>
      </c>
      <c r="C40" s="23" t="s">
        <v>21</v>
      </c>
      <c r="E40" s="21">
        <v>45657</v>
      </c>
      <c r="F40" s="24"/>
    </row>
    <row r="41" spans="2:6" s="22" customFormat="1" ht="15" customHeight="1" x14ac:dyDescent="0.25"/>
    <row r="42" spans="2:6" s="22" customFormat="1" ht="15" x14ac:dyDescent="0.25">
      <c r="B42" s="22" t="s">
        <v>28</v>
      </c>
      <c r="E42" s="18">
        <v>0</v>
      </c>
      <c r="F42" s="25"/>
    </row>
    <row r="43" spans="2:6" s="22" customFormat="1" ht="15" x14ac:dyDescent="0.25">
      <c r="B43" s="22" t="s">
        <v>62</v>
      </c>
      <c r="E43" s="18">
        <v>3388.76</v>
      </c>
      <c r="F43" s="25"/>
    </row>
    <row r="44" spans="2:6" s="22" customFormat="1" ht="15" x14ac:dyDescent="0.25">
      <c r="B44" s="22" t="s">
        <v>76</v>
      </c>
      <c r="E44" s="18">
        <v>45584.03</v>
      </c>
      <c r="F44" s="25"/>
    </row>
    <row r="45" spans="2:6" s="22" customFormat="1" ht="15" customHeight="1" x14ac:dyDescent="0.25">
      <c r="E45" s="18"/>
      <c r="F45" s="25"/>
    </row>
    <row r="46" spans="2:6" s="23" customFormat="1" ht="15.6" x14ac:dyDescent="0.3">
      <c r="B46" s="23" t="s">
        <v>32</v>
      </c>
      <c r="E46" s="19">
        <f>SUM(E42:E44)</f>
        <v>48972.79</v>
      </c>
      <c r="F46" s="26"/>
    </row>
    <row r="47" spans="2:6" s="22" customFormat="1" ht="30.75" customHeight="1" x14ac:dyDescent="0.25">
      <c r="E47" s="18"/>
      <c r="F47" s="25"/>
    </row>
    <row r="48" spans="2:6" s="23" customFormat="1" ht="15.6" x14ac:dyDescent="0.3">
      <c r="B48" s="23" t="s">
        <v>31</v>
      </c>
      <c r="C48" s="23" t="s">
        <v>21</v>
      </c>
      <c r="E48" s="21">
        <v>45657</v>
      </c>
      <c r="F48" s="24"/>
    </row>
    <row r="49" spans="2:6" s="23" customFormat="1" ht="15" customHeight="1" x14ac:dyDescent="0.3"/>
    <row r="50" spans="2:6" s="22" customFormat="1" ht="15" x14ac:dyDescent="0.25">
      <c r="B50" s="22" t="s">
        <v>60</v>
      </c>
      <c r="E50" s="18">
        <v>0</v>
      </c>
      <c r="F50" s="25"/>
    </row>
    <row r="51" spans="2:6" s="23" customFormat="1" ht="15" customHeight="1" x14ac:dyDescent="0.3">
      <c r="B51" s="22"/>
      <c r="C51" s="22"/>
      <c r="D51" s="22"/>
      <c r="E51" s="18"/>
      <c r="F51" s="25"/>
    </row>
    <row r="52" spans="2:6" s="22" customFormat="1" ht="15.6" x14ac:dyDescent="0.3">
      <c r="B52" s="23" t="s">
        <v>33</v>
      </c>
      <c r="C52" s="23"/>
      <c r="D52" s="23"/>
      <c r="E52" s="19">
        <f>SUM(E50:E50)</f>
        <v>0</v>
      </c>
      <c r="F52" s="26"/>
    </row>
    <row r="53" spans="2:6" s="22" customFormat="1" ht="29.4" customHeight="1" x14ac:dyDescent="0.3">
      <c r="B53" s="23"/>
      <c r="C53" s="23"/>
      <c r="D53" s="23"/>
      <c r="E53" s="19"/>
      <c r="F53" s="26"/>
    </row>
    <row r="54" spans="2:6" s="22" customFormat="1" ht="30.75" customHeight="1" x14ac:dyDescent="0.3">
      <c r="B54" s="23" t="s">
        <v>47</v>
      </c>
      <c r="E54" s="18"/>
      <c r="F54" s="25"/>
    </row>
    <row r="55" spans="2:6" s="22" customFormat="1" ht="30" customHeight="1" x14ac:dyDescent="0.25">
      <c r="B55" s="22" t="s">
        <v>114</v>
      </c>
      <c r="E55" s="18">
        <f>E46-E52</f>
        <v>48972.79</v>
      </c>
    </row>
    <row r="56" spans="2:6" s="22" customFormat="1" ht="15" x14ac:dyDescent="0.25">
      <c r="B56" s="22" t="s">
        <v>115</v>
      </c>
      <c r="E56" s="18">
        <f>D22</f>
        <v>2452.0399999999991</v>
      </c>
    </row>
    <row r="57" spans="2:6" s="22" customFormat="1" ht="15" x14ac:dyDescent="0.25">
      <c r="E57" s="18"/>
    </row>
    <row r="58" spans="2:6" ht="22.2" customHeight="1" x14ac:dyDescent="0.35">
      <c r="B58" s="13" t="s">
        <v>109</v>
      </c>
      <c r="F58" s="9"/>
    </row>
    <row r="59" spans="2:6" ht="15.6" customHeight="1" x14ac:dyDescent="0.35">
      <c r="B59" s="22" t="s">
        <v>119</v>
      </c>
      <c r="F59" s="9"/>
    </row>
    <row r="60" spans="2:6" ht="15.6" customHeight="1" x14ac:dyDescent="0.35">
      <c r="B60" s="22" t="s">
        <v>116</v>
      </c>
      <c r="F60" s="9"/>
    </row>
    <row r="61" spans="2:6" ht="15.6" customHeight="1" x14ac:dyDescent="0.35">
      <c r="B61" s="22" t="s">
        <v>110</v>
      </c>
      <c r="E61" s="5"/>
      <c r="F61" s="9"/>
    </row>
    <row r="62" spans="2:6" ht="22.8" customHeight="1" x14ac:dyDescent="0.35">
      <c r="B62" s="22"/>
      <c r="E62" s="5"/>
      <c r="F62" s="9"/>
    </row>
    <row r="63" spans="2:6" x14ac:dyDescent="0.35">
      <c r="B63" s="12" t="s">
        <v>121</v>
      </c>
      <c r="E63" s="5"/>
      <c r="F63" s="9"/>
    </row>
    <row r="64" spans="2:6" ht="36.6" customHeight="1" x14ac:dyDescent="0.35">
      <c r="E64" s="5"/>
      <c r="F64" s="9"/>
    </row>
    <row r="65" spans="2:6" x14ac:dyDescent="0.35">
      <c r="B65" s="12" t="s">
        <v>86</v>
      </c>
      <c r="E65" s="5"/>
      <c r="F65" s="9"/>
    </row>
    <row r="66" spans="2:6" x14ac:dyDescent="0.35">
      <c r="E66" s="5"/>
      <c r="F66" s="9"/>
    </row>
    <row r="67" spans="2:6" x14ac:dyDescent="0.35">
      <c r="E67" s="5"/>
      <c r="F67" s="9"/>
    </row>
    <row r="68" spans="2:6" x14ac:dyDescent="0.35">
      <c r="E68" s="5"/>
      <c r="F68" s="9"/>
    </row>
    <row r="69" spans="2:6" x14ac:dyDescent="0.35">
      <c r="E69" s="5"/>
      <c r="F69" s="9"/>
    </row>
    <row r="70" spans="2:6" x14ac:dyDescent="0.35">
      <c r="E70" s="5"/>
      <c r="F70" s="9"/>
    </row>
    <row r="71" spans="2:6" x14ac:dyDescent="0.35">
      <c r="E71" s="5"/>
      <c r="F71" s="9"/>
    </row>
    <row r="72" spans="2:6" x14ac:dyDescent="0.35">
      <c r="E72" s="5"/>
      <c r="F72" s="9"/>
    </row>
    <row r="73" spans="2:6" x14ac:dyDescent="0.35">
      <c r="E73" s="5"/>
      <c r="F73" s="9"/>
    </row>
    <row r="74" spans="2:6" x14ac:dyDescent="0.35">
      <c r="E74" s="5"/>
      <c r="F74" s="9"/>
    </row>
    <row r="75" spans="2:6" x14ac:dyDescent="0.35">
      <c r="E75" s="5"/>
      <c r="F75" s="9"/>
    </row>
    <row r="76" spans="2:6" x14ac:dyDescent="0.35">
      <c r="E76" s="5"/>
      <c r="F76" s="9"/>
    </row>
    <row r="77" spans="2:6" x14ac:dyDescent="0.35">
      <c r="E77" s="5"/>
      <c r="F77" s="9"/>
    </row>
    <row r="78" spans="2:6" x14ac:dyDescent="0.35">
      <c r="E78" s="5"/>
      <c r="F78" s="9"/>
    </row>
    <row r="79" spans="2:6" x14ac:dyDescent="0.35">
      <c r="E79" s="5"/>
      <c r="F79" s="9"/>
    </row>
    <row r="80" spans="2:6" x14ac:dyDescent="0.35">
      <c r="E80" s="5"/>
      <c r="F80" s="9"/>
    </row>
    <row r="81" spans="5:6" x14ac:dyDescent="0.35">
      <c r="E81" s="5"/>
      <c r="F81" s="9"/>
    </row>
    <row r="82" spans="5:6" x14ac:dyDescent="0.35">
      <c r="E82" s="5"/>
      <c r="F82" s="9"/>
    </row>
    <row r="83" spans="5:6" x14ac:dyDescent="0.35">
      <c r="E83" s="5"/>
      <c r="F83" s="9"/>
    </row>
    <row r="84" spans="5:6" x14ac:dyDescent="0.35">
      <c r="E84" s="5"/>
      <c r="F84" s="9"/>
    </row>
    <row r="85" spans="5:6" x14ac:dyDescent="0.35">
      <c r="E85" s="5"/>
      <c r="F85" s="9"/>
    </row>
    <row r="86" spans="5:6" x14ac:dyDescent="0.35">
      <c r="E86" s="5"/>
      <c r="F86" s="9"/>
    </row>
    <row r="87" spans="5:6" x14ac:dyDescent="0.35">
      <c r="E87" s="5"/>
      <c r="F87" s="9"/>
    </row>
    <row r="88" spans="5:6" x14ac:dyDescent="0.35">
      <c r="E88" s="5"/>
      <c r="F88" s="9"/>
    </row>
    <row r="89" spans="5:6" x14ac:dyDescent="0.35">
      <c r="E89" s="5"/>
      <c r="F89" s="9"/>
    </row>
    <row r="90" spans="5:6" x14ac:dyDescent="0.35">
      <c r="E90" s="5"/>
      <c r="F90" s="9"/>
    </row>
    <row r="91" spans="5:6" x14ac:dyDescent="0.35">
      <c r="E91" s="5"/>
      <c r="F91" s="9"/>
    </row>
    <row r="92" spans="5:6" x14ac:dyDescent="0.35">
      <c r="E92" s="5"/>
      <c r="F92" s="9"/>
    </row>
  </sheetData>
  <mergeCells count="3">
    <mergeCell ref="C1:F1"/>
    <mergeCell ref="E37:F37"/>
    <mergeCell ref="C38:F3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26A9E-C88E-4EB2-A521-E5B64067C6D5}">
  <dimension ref="A1:M91"/>
  <sheetViews>
    <sheetView topLeftCell="A37" workbookViewId="0">
      <selection activeCell="J23" sqref="J23"/>
    </sheetView>
  </sheetViews>
  <sheetFormatPr defaultColWidth="9.109375" defaultRowHeight="20.399999999999999" x14ac:dyDescent="0.35"/>
  <cols>
    <col min="1" max="1" width="30.88671875" style="12" customWidth="1"/>
    <col min="2" max="2" width="14.21875" style="12" customWidth="1"/>
    <col min="3" max="3" width="12.33203125" style="2" customWidth="1"/>
    <col min="4" max="4" width="13" style="6" customWidth="1"/>
    <col min="5" max="5" width="10.33203125" style="6" customWidth="1"/>
    <col min="6" max="6" width="17.6640625" style="1" customWidth="1"/>
    <col min="7" max="16384" width="9.109375" style="1"/>
  </cols>
  <sheetData>
    <row r="1" spans="1:13" ht="75.75" customHeight="1" x14ac:dyDescent="0.55000000000000004">
      <c r="B1" s="36" t="s">
        <v>89</v>
      </c>
      <c r="C1" s="36"/>
      <c r="D1" s="36"/>
      <c r="E1" s="36"/>
    </row>
    <row r="2" spans="1:13" ht="30" customHeight="1" x14ac:dyDescent="0.35"/>
    <row r="3" spans="1:13" ht="30" customHeight="1" x14ac:dyDescent="0.3">
      <c r="A3" s="30" t="s">
        <v>100</v>
      </c>
      <c r="C3" s="21">
        <v>44927</v>
      </c>
      <c r="D3" s="15">
        <v>44562</v>
      </c>
      <c r="E3" s="7" t="s">
        <v>25</v>
      </c>
      <c r="H3" s="3" t="s">
        <v>95</v>
      </c>
    </row>
    <row r="4" spans="1:13" s="3" customFormat="1" ht="17.399999999999999" x14ac:dyDescent="0.3">
      <c r="A4" s="13"/>
      <c r="B4" s="13" t="s">
        <v>21</v>
      </c>
      <c r="C4" s="21">
        <v>45291</v>
      </c>
      <c r="D4" s="14">
        <v>44926</v>
      </c>
      <c r="E4" s="7">
        <v>2023</v>
      </c>
    </row>
    <row r="5" spans="1:13" s="3" customFormat="1" ht="18.600000000000001" customHeight="1" x14ac:dyDescent="0.4">
      <c r="A5" s="13" t="s">
        <v>0</v>
      </c>
      <c r="B5" s="13"/>
      <c r="C5" s="4"/>
      <c r="D5" s="8"/>
      <c r="E5" s="8"/>
    </row>
    <row r="6" spans="1:13" ht="17.399999999999999" x14ac:dyDescent="0.3">
      <c r="A6" s="12" t="s">
        <v>91</v>
      </c>
      <c r="C6" s="18">
        <f>SUM(H6:M6)</f>
        <v>5297.5</v>
      </c>
      <c r="D6" s="18">
        <v>5987.5</v>
      </c>
      <c r="E6" s="9">
        <v>6000</v>
      </c>
      <c r="H6" s="29">
        <v>2175</v>
      </c>
      <c r="I6" s="29">
        <v>110</v>
      </c>
      <c r="J6" s="29">
        <v>3012.5</v>
      </c>
    </row>
    <row r="7" spans="1:13" ht="17.399999999999999" x14ac:dyDescent="0.3">
      <c r="A7" s="12" t="s">
        <v>92</v>
      </c>
      <c r="C7" s="18">
        <f t="shared" ref="C7:C9" si="0">SUM(H7:M7)</f>
        <v>3950</v>
      </c>
      <c r="D7" s="18">
        <v>2340</v>
      </c>
      <c r="E7" s="9">
        <v>2000</v>
      </c>
      <c r="H7" s="29">
        <v>3950</v>
      </c>
    </row>
    <row r="8" spans="1:13" ht="17.399999999999999" x14ac:dyDescent="0.3">
      <c r="A8" s="12" t="s">
        <v>83</v>
      </c>
      <c r="C8" s="18">
        <f t="shared" si="0"/>
        <v>535.91</v>
      </c>
      <c r="D8" s="18">
        <v>42.16</v>
      </c>
      <c r="E8" s="9">
        <v>300</v>
      </c>
      <c r="H8" s="29">
        <v>535.91</v>
      </c>
    </row>
    <row r="9" spans="1:13" ht="17.399999999999999" x14ac:dyDescent="0.3">
      <c r="A9" s="12" t="s">
        <v>6</v>
      </c>
      <c r="C9" s="18">
        <f t="shared" si="0"/>
        <v>0</v>
      </c>
      <c r="D9" s="18">
        <v>0</v>
      </c>
      <c r="E9" s="9">
        <v>0</v>
      </c>
    </row>
    <row r="10" spans="1:13" s="3" customFormat="1" ht="17.399999999999999" x14ac:dyDescent="0.3">
      <c r="A10" s="13" t="s">
        <v>2</v>
      </c>
      <c r="B10" s="13"/>
      <c r="C10" s="19">
        <f>SUM(C6:C9)</f>
        <v>9783.41</v>
      </c>
      <c r="D10" s="17">
        <f>SUM(D6:D9)</f>
        <v>8369.66</v>
      </c>
      <c r="E10" s="10">
        <f>SUM(E6:E9)</f>
        <v>8300</v>
      </c>
    </row>
    <row r="11" spans="1:13" ht="12" customHeight="1" x14ac:dyDescent="0.3">
      <c r="C11" s="18"/>
      <c r="D11" s="16"/>
      <c r="E11" s="9"/>
    </row>
    <row r="12" spans="1:13" ht="17.399999999999999" x14ac:dyDescent="0.3">
      <c r="A12" s="13" t="s">
        <v>3</v>
      </c>
      <c r="B12" s="13"/>
      <c r="C12" s="18"/>
      <c r="D12" s="16"/>
      <c r="E12" s="9"/>
    </row>
    <row r="13" spans="1:13" ht="17.399999999999999" x14ac:dyDescent="0.3">
      <c r="A13" s="12" t="s">
        <v>94</v>
      </c>
      <c r="C13" s="18">
        <f>SUM(H13:M13)</f>
        <v>3917.15</v>
      </c>
      <c r="D13" s="18">
        <v>3471.74</v>
      </c>
      <c r="E13" s="9">
        <v>3900</v>
      </c>
      <c r="H13" s="29">
        <v>459.5</v>
      </c>
      <c r="I13" s="29">
        <v>1120</v>
      </c>
      <c r="J13" s="29">
        <v>120</v>
      </c>
      <c r="K13" s="29">
        <v>337.65</v>
      </c>
      <c r="L13" s="29">
        <v>1180</v>
      </c>
      <c r="M13" s="29">
        <v>700</v>
      </c>
    </row>
    <row r="14" spans="1:13" ht="17.399999999999999" x14ac:dyDescent="0.3">
      <c r="A14" s="12" t="s">
        <v>93</v>
      </c>
      <c r="C14" s="18">
        <f>SUM(H14:M14)</f>
        <v>2510</v>
      </c>
      <c r="D14" s="18">
        <v>318</v>
      </c>
      <c r="E14" s="9">
        <v>3100</v>
      </c>
      <c r="H14" s="29">
        <v>250</v>
      </c>
      <c r="I14" s="29">
        <v>285</v>
      </c>
      <c r="J14" s="29">
        <v>510</v>
      </c>
      <c r="K14" s="29">
        <v>715</v>
      </c>
      <c r="L14" s="29">
        <v>750</v>
      </c>
    </row>
    <row r="15" spans="1:13" ht="17.399999999999999" x14ac:dyDescent="0.3">
      <c r="A15" s="12" t="s">
        <v>39</v>
      </c>
      <c r="C15" s="18">
        <f>SUM(H15:M15)</f>
        <v>1307.3</v>
      </c>
      <c r="D15" s="18">
        <v>1301.75</v>
      </c>
      <c r="E15" s="9">
        <v>1300</v>
      </c>
      <c r="H15" s="29">
        <v>1300</v>
      </c>
      <c r="I15" s="29">
        <v>1.75</v>
      </c>
      <c r="J15" s="29">
        <v>3.7</v>
      </c>
      <c r="K15" s="29">
        <v>1.85</v>
      </c>
    </row>
    <row r="16" spans="1:13" ht="17.399999999999999" x14ac:dyDescent="0.3">
      <c r="A16" s="12" t="s">
        <v>73</v>
      </c>
      <c r="C16" s="18">
        <f t="shared" ref="C16:C20" si="1">SUM(H16:M16)</f>
        <v>0</v>
      </c>
      <c r="D16" s="18">
        <v>883.54</v>
      </c>
      <c r="E16" s="9">
        <v>1000</v>
      </c>
    </row>
    <row r="17" spans="1:9" ht="17.399999999999999" x14ac:dyDescent="0.3">
      <c r="A17" s="12" t="s">
        <v>96</v>
      </c>
      <c r="C17" s="18">
        <f t="shared" si="1"/>
        <v>2925</v>
      </c>
      <c r="D17" s="18">
        <v>0</v>
      </c>
      <c r="E17" s="9">
        <v>500</v>
      </c>
      <c r="H17" s="29">
        <v>1657</v>
      </c>
      <c r="I17" s="29">
        <v>1268</v>
      </c>
    </row>
    <row r="18" spans="1:9" ht="17.399999999999999" x14ac:dyDescent="0.3">
      <c r="A18" s="12" t="s">
        <v>4</v>
      </c>
      <c r="C18" s="18">
        <f t="shared" si="1"/>
        <v>0</v>
      </c>
      <c r="D18" s="18">
        <v>200</v>
      </c>
      <c r="E18" s="9">
        <v>500</v>
      </c>
    </row>
    <row r="19" spans="1:9" ht="17.399999999999999" x14ac:dyDescent="0.3">
      <c r="A19" s="12" t="s">
        <v>75</v>
      </c>
      <c r="C19" s="18">
        <f t="shared" si="1"/>
        <v>150</v>
      </c>
      <c r="D19" s="18">
        <v>150</v>
      </c>
      <c r="E19" s="9">
        <v>150</v>
      </c>
      <c r="H19" s="29">
        <v>150</v>
      </c>
    </row>
    <row r="20" spans="1:9" ht="17.399999999999999" x14ac:dyDescent="0.3">
      <c r="A20" s="12" t="s">
        <v>6</v>
      </c>
      <c r="C20" s="18">
        <f t="shared" si="1"/>
        <v>0</v>
      </c>
      <c r="D20" s="18">
        <v>0</v>
      </c>
      <c r="E20" s="9">
        <v>0</v>
      </c>
    </row>
    <row r="21" spans="1:9" ht="17.399999999999999" x14ac:dyDescent="0.3">
      <c r="A21" s="13" t="s">
        <v>5</v>
      </c>
      <c r="B21" s="13"/>
      <c r="C21" s="19">
        <f>SUM(C13:C20)</f>
        <v>10809.45</v>
      </c>
      <c r="D21" s="17">
        <f>SUM(D13:D20)</f>
        <v>6325.03</v>
      </c>
      <c r="E21" s="10">
        <f>SUM(E13:E20)</f>
        <v>10450</v>
      </c>
    </row>
    <row r="22" spans="1:9" ht="20.399999999999999" customHeight="1" x14ac:dyDescent="0.3">
      <c r="A22" s="13" t="s">
        <v>40</v>
      </c>
      <c r="C22" s="19">
        <f>C10-C21</f>
        <v>-1026.0400000000009</v>
      </c>
      <c r="D22" s="17">
        <f>D10-D21</f>
        <v>2044.63</v>
      </c>
      <c r="E22" s="10">
        <f>E10-E21</f>
        <v>-2150</v>
      </c>
    </row>
    <row r="23" spans="1:9" ht="24.6" customHeight="1" x14ac:dyDescent="0.3">
      <c r="A23" s="13" t="s">
        <v>98</v>
      </c>
      <c r="C23" s="1"/>
      <c r="D23" s="17"/>
      <c r="E23" s="10"/>
    </row>
    <row r="24" spans="1:9" ht="15" customHeight="1" x14ac:dyDescent="0.3">
      <c r="A24" s="22" t="s">
        <v>101</v>
      </c>
      <c r="C24" s="1"/>
      <c r="D24" s="9"/>
      <c r="E24" s="9"/>
    </row>
    <row r="25" spans="1:9" ht="15.6" customHeight="1" x14ac:dyDescent="0.3">
      <c r="A25" s="22" t="s">
        <v>99</v>
      </c>
      <c r="C25" s="1"/>
      <c r="D25" s="9"/>
      <c r="E25" s="9"/>
    </row>
    <row r="26" spans="1:9" ht="15.6" customHeight="1" x14ac:dyDescent="0.3">
      <c r="A26" s="22" t="s">
        <v>102</v>
      </c>
      <c r="C26" s="1"/>
      <c r="D26" s="9"/>
      <c r="E26" s="9"/>
    </row>
    <row r="27" spans="1:9" ht="15.6" customHeight="1" x14ac:dyDescent="0.3">
      <c r="C27" s="25"/>
      <c r="D27" s="9"/>
      <c r="E27" s="9"/>
    </row>
    <row r="28" spans="1:9" ht="15.6" customHeight="1" x14ac:dyDescent="0.25">
      <c r="A28" s="22" t="s">
        <v>97</v>
      </c>
      <c r="B28" s="22" t="s">
        <v>103</v>
      </c>
      <c r="C28" s="1"/>
      <c r="D28" s="9"/>
      <c r="E28" s="9"/>
    </row>
    <row r="29" spans="1:9" ht="15.6" customHeight="1" x14ac:dyDescent="0.25">
      <c r="A29" s="22"/>
      <c r="B29" s="22" t="s">
        <v>105</v>
      </c>
      <c r="C29" s="18"/>
      <c r="D29" s="9"/>
      <c r="E29" s="9"/>
    </row>
    <row r="30" spans="1:9" ht="15.6" customHeight="1" x14ac:dyDescent="0.3">
      <c r="B30" s="22" t="s">
        <v>104</v>
      </c>
      <c r="C30" s="25"/>
      <c r="D30" s="9"/>
      <c r="E30" s="9"/>
    </row>
    <row r="31" spans="1:9" x14ac:dyDescent="0.35">
      <c r="A31" s="12" t="s">
        <v>85</v>
      </c>
      <c r="C31" s="5"/>
      <c r="D31" s="9"/>
      <c r="E31" s="9"/>
    </row>
    <row r="32" spans="1:9" ht="16.2" customHeight="1" x14ac:dyDescent="0.35">
      <c r="C32" s="5"/>
      <c r="D32" s="9"/>
      <c r="E32" s="9"/>
    </row>
    <row r="33" spans="1:5" ht="49.5" customHeight="1" x14ac:dyDescent="0.35">
      <c r="A33" s="12" t="s">
        <v>86</v>
      </c>
      <c r="C33" s="5"/>
      <c r="D33" s="9"/>
      <c r="E33" s="9"/>
    </row>
    <row r="34" spans="1:5" ht="17.399999999999999" customHeight="1" x14ac:dyDescent="0.35">
      <c r="C34" s="5"/>
      <c r="D34" s="9"/>
      <c r="E34" s="9"/>
    </row>
    <row r="35" spans="1:5" ht="30.6" customHeight="1" x14ac:dyDescent="0.35">
      <c r="E35" s="11"/>
    </row>
    <row r="36" spans="1:5" x14ac:dyDescent="0.35">
      <c r="C36" s="37"/>
      <c r="D36" s="37"/>
      <c r="E36" s="37"/>
    </row>
    <row r="37" spans="1:5" ht="69.75" customHeight="1" x14ac:dyDescent="0.55000000000000004">
      <c r="A37" s="28" t="s">
        <v>69</v>
      </c>
      <c r="B37" s="38" t="s">
        <v>90</v>
      </c>
      <c r="C37" s="38"/>
      <c r="D37" s="38"/>
      <c r="E37" s="38"/>
    </row>
    <row r="38" spans="1:5" ht="30" customHeight="1" x14ac:dyDescent="0.3">
      <c r="C38" s="15"/>
      <c r="D38" s="15"/>
      <c r="E38" s="7"/>
    </row>
    <row r="39" spans="1:5" s="23" customFormat="1" ht="15.6" x14ac:dyDescent="0.3">
      <c r="A39" s="23" t="s">
        <v>27</v>
      </c>
      <c r="B39" s="23" t="s">
        <v>21</v>
      </c>
      <c r="C39" s="21">
        <v>45291</v>
      </c>
      <c r="D39" s="15">
        <v>44926</v>
      </c>
      <c r="E39" s="24"/>
    </row>
    <row r="40" spans="1:5" s="22" customFormat="1" ht="15" customHeight="1" x14ac:dyDescent="0.25"/>
    <row r="41" spans="1:5" s="22" customFormat="1" ht="15" x14ac:dyDescent="0.25">
      <c r="A41" s="22" t="s">
        <v>28</v>
      </c>
      <c r="C41" s="18">
        <v>0</v>
      </c>
      <c r="D41" s="31">
        <v>0</v>
      </c>
      <c r="E41" s="25"/>
    </row>
    <row r="42" spans="1:5" s="22" customFormat="1" ht="15" x14ac:dyDescent="0.25">
      <c r="A42" s="22" t="s">
        <v>62</v>
      </c>
      <c r="C42" s="18">
        <v>15940.36</v>
      </c>
      <c r="D42" s="31">
        <v>17502.310000000001</v>
      </c>
      <c r="E42" s="25"/>
    </row>
    <row r="43" spans="1:5" s="22" customFormat="1" ht="15" x14ac:dyDescent="0.25">
      <c r="A43" s="22" t="s">
        <v>76</v>
      </c>
      <c r="C43" s="18">
        <v>30580.39</v>
      </c>
      <c r="D43" s="31">
        <v>30044.48</v>
      </c>
      <c r="E43" s="25"/>
    </row>
    <row r="44" spans="1:5" s="22" customFormat="1" ht="15" customHeight="1" x14ac:dyDescent="0.25">
      <c r="C44" s="18"/>
      <c r="D44" s="18"/>
      <c r="E44" s="25"/>
    </row>
    <row r="45" spans="1:5" s="23" customFormat="1" ht="15.6" x14ac:dyDescent="0.3">
      <c r="A45" s="23" t="s">
        <v>32</v>
      </c>
      <c r="C45" s="19">
        <f>SUM(C41:C43)</f>
        <v>46520.75</v>
      </c>
      <c r="D45" s="17">
        <f>SUM(D41:D43)</f>
        <v>47546.79</v>
      </c>
      <c r="E45" s="26"/>
    </row>
    <row r="46" spans="1:5" s="22" customFormat="1" ht="30.75" customHeight="1" x14ac:dyDescent="0.25">
      <c r="C46" s="18"/>
      <c r="D46" s="18"/>
      <c r="E46" s="25"/>
    </row>
    <row r="47" spans="1:5" s="23" customFormat="1" ht="15.6" x14ac:dyDescent="0.3">
      <c r="A47" s="23" t="s">
        <v>31</v>
      </c>
      <c r="B47" s="23" t="s">
        <v>21</v>
      </c>
      <c r="C47" s="21">
        <v>45291</v>
      </c>
      <c r="D47" s="21">
        <v>44926</v>
      </c>
      <c r="E47" s="24"/>
    </row>
    <row r="48" spans="1:5" s="23" customFormat="1" ht="15" customHeight="1" x14ac:dyDescent="0.3"/>
    <row r="49" spans="1:5" s="22" customFormat="1" ht="15" x14ac:dyDescent="0.25">
      <c r="A49" s="22" t="s">
        <v>60</v>
      </c>
      <c r="C49" s="18">
        <v>0</v>
      </c>
      <c r="D49" s="31">
        <v>0</v>
      </c>
      <c r="E49" s="25"/>
    </row>
    <row r="50" spans="1:5" s="23" customFormat="1" ht="15" customHeight="1" x14ac:dyDescent="0.3">
      <c r="A50" s="22"/>
      <c r="B50" s="22"/>
      <c r="C50" s="18"/>
      <c r="D50" s="18"/>
      <c r="E50" s="25"/>
    </row>
    <row r="51" spans="1:5" s="22" customFormat="1" ht="15.6" x14ac:dyDescent="0.3">
      <c r="A51" s="23" t="s">
        <v>33</v>
      </c>
      <c r="B51" s="23"/>
      <c r="C51" s="19">
        <f>SUM(C49:C49)</f>
        <v>0</v>
      </c>
      <c r="D51" s="17">
        <f>SUM(D49:D49)</f>
        <v>0</v>
      </c>
      <c r="E51" s="26"/>
    </row>
    <row r="52" spans="1:5" s="22" customFormat="1" ht="29.4" customHeight="1" x14ac:dyDescent="0.3">
      <c r="A52" s="23"/>
      <c r="B52" s="23"/>
      <c r="C52" s="19"/>
      <c r="D52" s="19"/>
      <c r="E52" s="26"/>
    </row>
    <row r="53" spans="1:5" s="22" customFormat="1" ht="30.75" customHeight="1" x14ac:dyDescent="0.3">
      <c r="A53" s="23" t="s">
        <v>47</v>
      </c>
      <c r="C53" s="18"/>
      <c r="D53" s="18"/>
      <c r="E53" s="25"/>
    </row>
    <row r="54" spans="1:5" s="22" customFormat="1" ht="30" customHeight="1" x14ac:dyDescent="0.25">
      <c r="A54" s="22" t="s">
        <v>87</v>
      </c>
      <c r="C54" s="18">
        <f>C45-C51</f>
        <v>46520.75</v>
      </c>
      <c r="D54" s="18"/>
    </row>
    <row r="55" spans="1:5" s="22" customFormat="1" ht="15" x14ac:dyDescent="0.25">
      <c r="A55" s="22" t="s">
        <v>88</v>
      </c>
      <c r="C55" s="18">
        <f>C54-(D45-D51)-0.05</f>
        <v>-1026.0900000000008</v>
      </c>
      <c r="D55" s="18"/>
    </row>
    <row r="56" spans="1:5" s="22" customFormat="1" ht="15" x14ac:dyDescent="0.25">
      <c r="C56" s="18"/>
      <c r="D56" s="18"/>
    </row>
    <row r="57" spans="1:5" ht="22.2" customHeight="1" x14ac:dyDescent="0.35">
      <c r="A57" s="26" t="s">
        <v>98</v>
      </c>
      <c r="D57" s="9"/>
      <c r="E57" s="9"/>
    </row>
    <row r="58" spans="1:5" ht="15.6" customHeight="1" x14ac:dyDescent="0.35">
      <c r="A58" s="22" t="s">
        <v>101</v>
      </c>
      <c r="D58" s="9"/>
      <c r="E58" s="9"/>
    </row>
    <row r="59" spans="1:5" ht="15.6" customHeight="1" x14ac:dyDescent="0.35">
      <c r="A59" s="22" t="s">
        <v>99</v>
      </c>
      <c r="D59" s="9"/>
      <c r="E59" s="9"/>
    </row>
    <row r="60" spans="1:5" ht="15.6" customHeight="1" x14ac:dyDescent="0.35">
      <c r="A60" s="22" t="s">
        <v>102</v>
      </c>
      <c r="C60" s="5"/>
      <c r="D60" s="9"/>
      <c r="E60" s="9"/>
    </row>
    <row r="61" spans="1:5" ht="22.8" customHeight="1" x14ac:dyDescent="0.35">
      <c r="A61" s="22"/>
      <c r="C61" s="5"/>
      <c r="D61" s="9"/>
      <c r="E61" s="9"/>
    </row>
    <row r="62" spans="1:5" x14ac:dyDescent="0.35">
      <c r="A62" s="12" t="s">
        <v>85</v>
      </c>
      <c r="C62" s="5"/>
      <c r="D62" s="9"/>
      <c r="E62" s="9"/>
    </row>
    <row r="63" spans="1:5" ht="49.5" customHeight="1" x14ac:dyDescent="0.35">
      <c r="C63" s="5"/>
      <c r="D63" s="9"/>
      <c r="E63" s="9"/>
    </row>
    <row r="64" spans="1:5" x14ac:dyDescent="0.35">
      <c r="A64" s="12" t="s">
        <v>86</v>
      </c>
      <c r="C64" s="5"/>
      <c r="D64" s="9"/>
      <c r="E64" s="9"/>
    </row>
    <row r="65" spans="3:5" x14ac:dyDescent="0.35">
      <c r="C65" s="5"/>
      <c r="D65" s="5"/>
      <c r="E65" s="9"/>
    </row>
    <row r="66" spans="3:5" x14ac:dyDescent="0.35">
      <c r="C66" s="5"/>
      <c r="D66" s="5"/>
      <c r="E66" s="9"/>
    </row>
    <row r="67" spans="3:5" x14ac:dyDescent="0.35">
      <c r="C67" s="5"/>
      <c r="D67" s="9"/>
      <c r="E67" s="9"/>
    </row>
    <row r="68" spans="3:5" x14ac:dyDescent="0.35">
      <c r="C68" s="5"/>
      <c r="D68" s="9"/>
      <c r="E68" s="9"/>
    </row>
    <row r="69" spans="3:5" x14ac:dyDescent="0.35">
      <c r="C69" s="5"/>
      <c r="D69" s="9"/>
      <c r="E69" s="9"/>
    </row>
    <row r="70" spans="3:5" x14ac:dyDescent="0.35">
      <c r="C70" s="5"/>
      <c r="D70" s="9"/>
      <c r="E70" s="9"/>
    </row>
    <row r="71" spans="3:5" x14ac:dyDescent="0.35">
      <c r="C71" s="5"/>
      <c r="D71" s="9"/>
      <c r="E71" s="9"/>
    </row>
    <row r="72" spans="3:5" x14ac:dyDescent="0.35">
      <c r="C72" s="5"/>
      <c r="D72" s="9"/>
      <c r="E72" s="9"/>
    </row>
    <row r="73" spans="3:5" x14ac:dyDescent="0.35">
      <c r="C73" s="5"/>
      <c r="D73" s="9"/>
      <c r="E73" s="9"/>
    </row>
    <row r="74" spans="3:5" x14ac:dyDescent="0.35">
      <c r="C74" s="5"/>
      <c r="D74" s="9"/>
      <c r="E74" s="9"/>
    </row>
    <row r="75" spans="3:5" x14ac:dyDescent="0.35">
      <c r="C75" s="5"/>
      <c r="D75" s="9"/>
      <c r="E75" s="9"/>
    </row>
    <row r="76" spans="3:5" x14ac:dyDescent="0.35">
      <c r="C76" s="5"/>
      <c r="D76" s="9"/>
      <c r="E76" s="9"/>
    </row>
    <row r="77" spans="3:5" x14ac:dyDescent="0.35">
      <c r="C77" s="5"/>
      <c r="D77" s="9"/>
      <c r="E77" s="9"/>
    </row>
    <row r="78" spans="3:5" x14ac:dyDescent="0.35">
      <c r="C78" s="5"/>
      <c r="D78" s="9"/>
      <c r="E78" s="9"/>
    </row>
    <row r="79" spans="3:5" x14ac:dyDescent="0.35">
      <c r="C79" s="5"/>
      <c r="D79" s="9"/>
      <c r="E79" s="9"/>
    </row>
    <row r="80" spans="3:5" x14ac:dyDescent="0.35">
      <c r="C80" s="5"/>
      <c r="D80" s="9"/>
      <c r="E80" s="9"/>
    </row>
    <row r="81" spans="3:5" x14ac:dyDescent="0.35">
      <c r="C81" s="5"/>
      <c r="D81" s="9"/>
      <c r="E81" s="9"/>
    </row>
    <row r="82" spans="3:5" x14ac:dyDescent="0.35">
      <c r="C82" s="5"/>
      <c r="D82" s="9"/>
      <c r="E82" s="9"/>
    </row>
    <row r="83" spans="3:5" x14ac:dyDescent="0.35">
      <c r="C83" s="5"/>
      <c r="D83" s="9"/>
      <c r="E83" s="9"/>
    </row>
    <row r="84" spans="3:5" x14ac:dyDescent="0.35">
      <c r="C84" s="5"/>
      <c r="D84" s="9"/>
      <c r="E84" s="9"/>
    </row>
    <row r="85" spans="3:5" x14ac:dyDescent="0.35">
      <c r="C85" s="5"/>
      <c r="D85" s="9"/>
      <c r="E85" s="9"/>
    </row>
    <row r="86" spans="3:5" x14ac:dyDescent="0.35">
      <c r="C86" s="5"/>
      <c r="D86" s="9"/>
      <c r="E86" s="9"/>
    </row>
    <row r="87" spans="3:5" x14ac:dyDescent="0.35">
      <c r="C87" s="5"/>
      <c r="D87" s="9"/>
      <c r="E87" s="9"/>
    </row>
    <row r="88" spans="3:5" x14ac:dyDescent="0.35">
      <c r="C88" s="5"/>
      <c r="D88" s="9"/>
      <c r="E88" s="9"/>
    </row>
    <row r="89" spans="3:5" x14ac:dyDescent="0.35">
      <c r="C89" s="5"/>
      <c r="D89" s="9"/>
      <c r="E89" s="9"/>
    </row>
    <row r="90" spans="3:5" x14ac:dyDescent="0.35">
      <c r="C90" s="5"/>
      <c r="D90" s="9"/>
      <c r="E90" s="9"/>
    </row>
    <row r="91" spans="3:5" x14ac:dyDescent="0.35">
      <c r="C91" s="5"/>
      <c r="D91" s="9"/>
      <c r="E91" s="9"/>
    </row>
  </sheetData>
  <mergeCells count="3">
    <mergeCell ref="B1:E1"/>
    <mergeCell ref="C36:E36"/>
    <mergeCell ref="B37:E3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B99E5-DAE4-4AD4-8A52-C05291392AAA}">
  <dimension ref="A1:E86"/>
  <sheetViews>
    <sheetView workbookViewId="0">
      <selection activeCell="H13" sqref="H13"/>
    </sheetView>
  </sheetViews>
  <sheetFormatPr defaultColWidth="9.109375" defaultRowHeight="20.399999999999999" x14ac:dyDescent="0.35"/>
  <cols>
    <col min="1" max="1" width="30.88671875" style="12" customWidth="1"/>
    <col min="2" max="2" width="17.109375" style="12" customWidth="1"/>
    <col min="3" max="3" width="13.109375" style="2" customWidth="1"/>
    <col min="4" max="4" width="15.44140625" style="6" customWidth="1"/>
    <col min="5" max="5" width="12" style="6" customWidth="1"/>
    <col min="6" max="16384" width="9.109375" style="1"/>
  </cols>
  <sheetData>
    <row r="1" spans="1:5" ht="15" customHeight="1" x14ac:dyDescent="0.35">
      <c r="E1" s="11"/>
    </row>
    <row r="2" spans="1:5" x14ac:dyDescent="0.35">
      <c r="C2" s="37"/>
      <c r="D2" s="37"/>
      <c r="E2" s="37"/>
    </row>
    <row r="3" spans="1:5" ht="75.75" customHeight="1" x14ac:dyDescent="0.55000000000000004">
      <c r="A3" s="28" t="s">
        <v>69</v>
      </c>
      <c r="B3" s="38" t="s">
        <v>77</v>
      </c>
      <c r="C3" s="38"/>
      <c r="D3" s="38"/>
      <c r="E3" s="38"/>
    </row>
    <row r="4" spans="1:5" ht="30" customHeight="1" x14ac:dyDescent="0.35"/>
    <row r="5" spans="1:5" ht="30" customHeight="1" x14ac:dyDescent="0.3">
      <c r="C5" s="20">
        <v>44562</v>
      </c>
      <c r="D5" s="15">
        <v>44197</v>
      </c>
      <c r="E5" s="7" t="s">
        <v>25</v>
      </c>
    </row>
    <row r="6" spans="1:5" s="3" customFormat="1" ht="17.399999999999999" x14ac:dyDescent="0.3">
      <c r="A6" s="13"/>
      <c r="B6" s="13" t="s">
        <v>21</v>
      </c>
      <c r="C6" s="20">
        <v>44926</v>
      </c>
      <c r="D6" s="14">
        <v>44561</v>
      </c>
      <c r="E6" s="7">
        <v>2022</v>
      </c>
    </row>
    <row r="7" spans="1:5" s="3" customFormat="1" ht="21" x14ac:dyDescent="0.4">
      <c r="A7" s="13" t="s">
        <v>0</v>
      </c>
      <c r="B7" s="13"/>
      <c r="C7" s="4"/>
      <c r="D7" s="8"/>
      <c r="E7" s="8"/>
    </row>
    <row r="8" spans="1:5" ht="15" customHeight="1" x14ac:dyDescent="0.35"/>
    <row r="9" spans="1:5" ht="17.399999999999999" x14ac:dyDescent="0.3">
      <c r="A9" s="12" t="s">
        <v>70</v>
      </c>
      <c r="C9" s="18">
        <v>5987.5</v>
      </c>
      <c r="D9" s="16">
        <v>5050</v>
      </c>
      <c r="E9" s="9">
        <v>5000</v>
      </c>
    </row>
    <row r="10" spans="1:5" ht="17.399999999999999" x14ac:dyDescent="0.3">
      <c r="A10" s="12" t="s">
        <v>82</v>
      </c>
      <c r="C10" s="18">
        <v>2340</v>
      </c>
      <c r="D10" s="16">
        <v>0</v>
      </c>
      <c r="E10" s="9">
        <v>0</v>
      </c>
    </row>
    <row r="11" spans="1:5" ht="17.399999999999999" x14ac:dyDescent="0.3">
      <c r="A11" s="12" t="s">
        <v>83</v>
      </c>
      <c r="C11" s="18">
        <v>42.16</v>
      </c>
      <c r="D11" s="16">
        <v>0</v>
      </c>
      <c r="E11" s="9">
        <v>0</v>
      </c>
    </row>
    <row r="12" spans="1:5" ht="17.399999999999999" x14ac:dyDescent="0.3">
      <c r="A12" s="12" t="s">
        <v>6</v>
      </c>
      <c r="C12" s="18">
        <v>0</v>
      </c>
      <c r="D12" s="16">
        <v>0</v>
      </c>
      <c r="E12" s="9">
        <v>0</v>
      </c>
    </row>
    <row r="13" spans="1:5" ht="15" customHeight="1" x14ac:dyDescent="0.3">
      <c r="C13" s="18"/>
      <c r="D13" s="16"/>
      <c r="E13" s="9"/>
    </row>
    <row r="14" spans="1:5" s="3" customFormat="1" ht="17.399999999999999" x14ac:dyDescent="0.3">
      <c r="A14" s="13" t="s">
        <v>2</v>
      </c>
      <c r="B14" s="13"/>
      <c r="C14" s="19">
        <f>SUM(C9:C12)</f>
        <v>8369.66</v>
      </c>
      <c r="D14" s="17">
        <f>SUM(D9:D12)</f>
        <v>5050</v>
      </c>
      <c r="E14" s="10">
        <f>SUM(E9:E12)</f>
        <v>5000</v>
      </c>
    </row>
    <row r="15" spans="1:5" ht="30.75" customHeight="1" x14ac:dyDescent="0.3">
      <c r="C15" s="18"/>
      <c r="D15" s="16"/>
      <c r="E15" s="9"/>
    </row>
    <row r="16" spans="1:5" ht="17.399999999999999" x14ac:dyDescent="0.3">
      <c r="A16" s="13" t="s">
        <v>3</v>
      </c>
      <c r="B16" s="13"/>
      <c r="C16" s="18"/>
      <c r="D16" s="16"/>
      <c r="E16" s="9"/>
    </row>
    <row r="17" spans="1:5" ht="15" customHeight="1" x14ac:dyDescent="0.3">
      <c r="C17" s="18"/>
      <c r="D17" s="16"/>
      <c r="E17" s="9"/>
    </row>
    <row r="18" spans="1:5" ht="17.399999999999999" x14ac:dyDescent="0.3">
      <c r="A18" s="12" t="s">
        <v>74</v>
      </c>
      <c r="C18" s="18">
        <v>3471.74</v>
      </c>
      <c r="D18" s="16">
        <v>1265</v>
      </c>
      <c r="E18" s="9">
        <v>3300</v>
      </c>
    </row>
    <row r="19" spans="1:5" ht="17.399999999999999" x14ac:dyDescent="0.3">
      <c r="A19" s="12" t="s">
        <v>72</v>
      </c>
      <c r="C19" s="18">
        <v>318</v>
      </c>
      <c r="D19" s="16">
        <v>0</v>
      </c>
      <c r="E19" s="9">
        <v>2300</v>
      </c>
    </row>
    <row r="20" spans="1:5" ht="17.399999999999999" x14ac:dyDescent="0.3">
      <c r="A20" s="12" t="s">
        <v>39</v>
      </c>
      <c r="C20" s="18">
        <v>1301.75</v>
      </c>
      <c r="D20" s="16">
        <v>1300</v>
      </c>
      <c r="E20" s="9">
        <v>1300</v>
      </c>
    </row>
    <row r="21" spans="1:5" ht="17.399999999999999" x14ac:dyDescent="0.3">
      <c r="A21" s="12" t="s">
        <v>73</v>
      </c>
      <c r="C21" s="18">
        <v>883.54</v>
      </c>
      <c r="D21" s="16">
        <v>1199.8</v>
      </c>
      <c r="E21" s="9">
        <v>1000</v>
      </c>
    </row>
    <row r="22" spans="1:5" ht="17.399999999999999" x14ac:dyDescent="0.3">
      <c r="A22" s="12" t="s">
        <v>81</v>
      </c>
      <c r="C22" s="18">
        <v>0</v>
      </c>
      <c r="D22" s="16">
        <v>0</v>
      </c>
      <c r="E22" s="9">
        <v>400</v>
      </c>
    </row>
    <row r="23" spans="1:5" ht="17.399999999999999" x14ac:dyDescent="0.3">
      <c r="A23" s="12" t="s">
        <v>75</v>
      </c>
      <c r="C23" s="18">
        <v>150</v>
      </c>
      <c r="D23" s="16">
        <v>150</v>
      </c>
      <c r="E23" s="9">
        <v>150</v>
      </c>
    </row>
    <row r="24" spans="1:5" ht="17.399999999999999" x14ac:dyDescent="0.3">
      <c r="A24" s="12" t="s">
        <v>4</v>
      </c>
      <c r="C24" s="18">
        <v>200</v>
      </c>
      <c r="D24" s="16">
        <v>0</v>
      </c>
      <c r="E24" s="9">
        <v>0</v>
      </c>
    </row>
    <row r="25" spans="1:5" ht="17.399999999999999" x14ac:dyDescent="0.3">
      <c r="A25" s="12" t="s">
        <v>6</v>
      </c>
      <c r="C25" s="18">
        <v>0</v>
      </c>
      <c r="D25" s="16">
        <v>0</v>
      </c>
      <c r="E25" s="9">
        <v>0</v>
      </c>
    </row>
    <row r="26" spans="1:5" s="3" customFormat="1" ht="15" customHeight="1" x14ac:dyDescent="0.3">
      <c r="A26" s="12"/>
      <c r="B26" s="12"/>
      <c r="C26" s="18"/>
      <c r="D26" s="16"/>
      <c r="E26" s="9"/>
    </row>
    <row r="27" spans="1:5" ht="17.399999999999999" x14ac:dyDescent="0.3">
      <c r="A27" s="13" t="s">
        <v>5</v>
      </c>
      <c r="B27" s="13"/>
      <c r="C27" s="19">
        <f>SUM(C18:C25)</f>
        <v>6325.03</v>
      </c>
      <c r="D27" s="17">
        <f>SUM(D18:D25)</f>
        <v>3914.8</v>
      </c>
      <c r="E27" s="10">
        <f>SUM(E18:E25)</f>
        <v>8450</v>
      </c>
    </row>
    <row r="28" spans="1:5" ht="39" customHeight="1" x14ac:dyDescent="0.3">
      <c r="A28" s="13" t="s">
        <v>40</v>
      </c>
      <c r="C28" s="19">
        <f>C14-C27</f>
        <v>2044.63</v>
      </c>
      <c r="D28" s="17">
        <f>D14-D27</f>
        <v>1135.1999999999998</v>
      </c>
      <c r="E28" s="10">
        <f>E14-E27</f>
        <v>-3450</v>
      </c>
    </row>
    <row r="29" spans="1:5" ht="34.5" customHeight="1" x14ac:dyDescent="0.35">
      <c r="C29" s="5"/>
      <c r="D29" s="9"/>
      <c r="E29" s="9"/>
    </row>
    <row r="30" spans="1:5" x14ac:dyDescent="0.35">
      <c r="A30" s="12" t="s">
        <v>84</v>
      </c>
      <c r="C30" s="5"/>
      <c r="D30" s="9"/>
      <c r="E30" s="9"/>
    </row>
    <row r="31" spans="1:5" ht="49.5" customHeight="1" x14ac:dyDescent="0.35">
      <c r="C31" s="5"/>
      <c r="D31" s="9"/>
      <c r="E31" s="9"/>
    </row>
    <row r="32" spans="1:5" x14ac:dyDescent="0.35">
      <c r="A32" s="12" t="s">
        <v>11</v>
      </c>
      <c r="C32" s="5"/>
      <c r="D32" s="9"/>
      <c r="E32" s="9"/>
    </row>
    <row r="33" spans="1:5" ht="15" customHeight="1" x14ac:dyDescent="0.35">
      <c r="E33" s="11"/>
    </row>
    <row r="34" spans="1:5" x14ac:dyDescent="0.35">
      <c r="C34" s="37"/>
      <c r="D34" s="37"/>
      <c r="E34" s="37"/>
    </row>
    <row r="35" spans="1:5" ht="69.75" customHeight="1" x14ac:dyDescent="0.55000000000000004">
      <c r="A35" s="28" t="s">
        <v>69</v>
      </c>
      <c r="B35" s="38" t="s">
        <v>78</v>
      </c>
      <c r="C35" s="38"/>
      <c r="D35" s="38"/>
      <c r="E35" s="38"/>
    </row>
    <row r="36" spans="1:5" ht="30" customHeight="1" x14ac:dyDescent="0.35"/>
    <row r="37" spans="1:5" ht="30" customHeight="1" x14ac:dyDescent="0.3">
      <c r="C37" s="15"/>
      <c r="D37" s="15"/>
      <c r="E37" s="7"/>
    </row>
    <row r="38" spans="1:5" s="23" customFormat="1" ht="15.6" x14ac:dyDescent="0.3">
      <c r="A38" s="23" t="s">
        <v>27</v>
      </c>
      <c r="B38" s="23" t="s">
        <v>21</v>
      </c>
      <c r="C38" s="21">
        <v>44926</v>
      </c>
      <c r="D38" s="21">
        <v>44561</v>
      </c>
      <c r="E38" s="24"/>
    </row>
    <row r="39" spans="1:5" s="22" customFormat="1" ht="15" customHeight="1" x14ac:dyDescent="0.25"/>
    <row r="40" spans="1:5" s="22" customFormat="1" ht="15" x14ac:dyDescent="0.25">
      <c r="A40" s="22" t="s">
        <v>28</v>
      </c>
      <c r="C40" s="18">
        <v>0</v>
      </c>
      <c r="D40" s="18">
        <v>70</v>
      </c>
      <c r="E40" s="25"/>
    </row>
    <row r="41" spans="1:5" s="22" customFormat="1" ht="15" x14ac:dyDescent="0.25">
      <c r="A41" s="22" t="s">
        <v>62</v>
      </c>
      <c r="C41" s="18">
        <v>17502.310000000001</v>
      </c>
      <c r="D41" s="18">
        <v>17894.59</v>
      </c>
      <c r="E41" s="25"/>
    </row>
    <row r="42" spans="1:5" s="22" customFormat="1" ht="15" x14ac:dyDescent="0.25">
      <c r="A42" s="22" t="s">
        <v>76</v>
      </c>
      <c r="C42" s="18">
        <v>30044.48</v>
      </c>
      <c r="D42" s="18">
        <v>30002.32</v>
      </c>
      <c r="E42" s="25"/>
    </row>
    <row r="43" spans="1:5" s="22" customFormat="1" ht="15" customHeight="1" x14ac:dyDescent="0.25">
      <c r="C43" s="18"/>
      <c r="D43" s="18"/>
      <c r="E43" s="25"/>
    </row>
    <row r="44" spans="1:5" s="23" customFormat="1" ht="15.6" x14ac:dyDescent="0.3">
      <c r="A44" s="23" t="s">
        <v>32</v>
      </c>
      <c r="C44" s="19">
        <f>SUM(C40:C42)</f>
        <v>47546.79</v>
      </c>
      <c r="D44" s="19">
        <f>SUM(D40:D42)</f>
        <v>47966.91</v>
      </c>
      <c r="E44" s="26"/>
    </row>
    <row r="45" spans="1:5" s="22" customFormat="1" ht="30.75" customHeight="1" x14ac:dyDescent="0.25">
      <c r="C45" s="18"/>
      <c r="D45" s="18"/>
      <c r="E45" s="25"/>
    </row>
    <row r="46" spans="1:5" s="23" customFormat="1" ht="15.6" x14ac:dyDescent="0.3">
      <c r="A46" s="23" t="s">
        <v>31</v>
      </c>
      <c r="B46" s="23" t="s">
        <v>21</v>
      </c>
      <c r="C46" s="21">
        <v>44926</v>
      </c>
      <c r="D46" s="21">
        <v>44561</v>
      </c>
      <c r="E46" s="24"/>
    </row>
    <row r="47" spans="1:5" s="23" customFormat="1" ht="15" customHeight="1" x14ac:dyDescent="0.3"/>
    <row r="48" spans="1:5" s="22" customFormat="1" ht="15" x14ac:dyDescent="0.25">
      <c r="A48" s="22" t="s">
        <v>60</v>
      </c>
      <c r="C48" s="18">
        <v>0</v>
      </c>
      <c r="D48" s="18">
        <v>2464.8000000000002</v>
      </c>
      <c r="E48" s="25"/>
    </row>
    <row r="49" spans="1:5" s="23" customFormat="1" ht="15" customHeight="1" x14ac:dyDescent="0.3">
      <c r="A49" s="22"/>
      <c r="B49" s="22"/>
      <c r="C49" s="18"/>
      <c r="D49" s="18"/>
      <c r="E49" s="25"/>
    </row>
    <row r="50" spans="1:5" s="22" customFormat="1" ht="15.6" x14ac:dyDescent="0.3">
      <c r="A50" s="23" t="s">
        <v>33</v>
      </c>
      <c r="B50" s="23"/>
      <c r="C50" s="19">
        <f>SUM(C48:C48)</f>
        <v>0</v>
      </c>
      <c r="D50" s="19">
        <f>SUM(D48:D48)</f>
        <v>2464.8000000000002</v>
      </c>
      <c r="E50" s="26"/>
    </row>
    <row r="51" spans="1:5" s="22" customFormat="1" ht="59.25" customHeight="1" x14ac:dyDescent="0.3">
      <c r="A51" s="23"/>
      <c r="B51" s="23"/>
      <c r="C51" s="19"/>
      <c r="D51" s="19"/>
      <c r="E51" s="26"/>
    </row>
    <row r="52" spans="1:5" s="22" customFormat="1" ht="30.75" customHeight="1" x14ac:dyDescent="0.3">
      <c r="A52" s="23" t="s">
        <v>47</v>
      </c>
      <c r="C52" s="18"/>
      <c r="D52" s="18"/>
      <c r="E52" s="25"/>
    </row>
    <row r="53" spans="1:5" s="22" customFormat="1" ht="30" customHeight="1" x14ac:dyDescent="0.25">
      <c r="A53" s="22" t="s">
        <v>79</v>
      </c>
      <c r="C53" s="18">
        <f>C44-C50</f>
        <v>47546.79</v>
      </c>
      <c r="D53" s="18"/>
      <c r="E53" s="27"/>
    </row>
    <row r="54" spans="1:5" s="22" customFormat="1" ht="15" x14ac:dyDescent="0.25">
      <c r="A54" s="22" t="s">
        <v>80</v>
      </c>
      <c r="C54" s="18">
        <f>C53-(D44-D50)-0.05</f>
        <v>2044.6300000000003</v>
      </c>
      <c r="D54" s="18"/>
      <c r="E54" s="27"/>
    </row>
    <row r="55" spans="1:5" s="22" customFormat="1" ht="15" x14ac:dyDescent="0.25">
      <c r="C55" s="18"/>
      <c r="D55" s="18"/>
      <c r="E55" s="27"/>
    </row>
    <row r="56" spans="1:5" ht="124.5" customHeight="1" x14ac:dyDescent="0.35">
      <c r="C56" s="5"/>
      <c r="D56" s="9"/>
      <c r="E56" s="9"/>
    </row>
    <row r="57" spans="1:5" x14ac:dyDescent="0.35">
      <c r="A57" s="12" t="s">
        <v>84</v>
      </c>
      <c r="C57" s="5"/>
      <c r="D57" s="9"/>
      <c r="E57" s="9"/>
    </row>
    <row r="58" spans="1:5" ht="49.5" customHeight="1" x14ac:dyDescent="0.35">
      <c r="C58" s="5"/>
      <c r="D58" s="9"/>
      <c r="E58" s="9"/>
    </row>
    <row r="59" spans="1:5" x14ac:dyDescent="0.35">
      <c r="A59" s="12" t="s">
        <v>11</v>
      </c>
      <c r="C59" s="5"/>
      <c r="D59" s="9"/>
      <c r="E59" s="9"/>
    </row>
    <row r="60" spans="1:5" x14ac:dyDescent="0.35">
      <c r="C60" s="5"/>
      <c r="D60" s="5"/>
      <c r="E60" s="9"/>
    </row>
    <row r="61" spans="1:5" x14ac:dyDescent="0.35">
      <c r="C61" s="5"/>
      <c r="D61" s="5"/>
      <c r="E61" s="9"/>
    </row>
    <row r="62" spans="1:5" x14ac:dyDescent="0.35">
      <c r="C62" s="5"/>
      <c r="D62" s="9"/>
      <c r="E62" s="9"/>
    </row>
    <row r="63" spans="1:5" x14ac:dyDescent="0.35">
      <c r="C63" s="5"/>
      <c r="D63" s="9"/>
      <c r="E63" s="9"/>
    </row>
    <row r="64" spans="1:5" x14ac:dyDescent="0.35">
      <c r="C64" s="5"/>
      <c r="D64" s="9"/>
      <c r="E64" s="9"/>
    </row>
    <row r="65" spans="3:5" x14ac:dyDescent="0.35">
      <c r="C65" s="5"/>
      <c r="D65" s="9"/>
      <c r="E65" s="9"/>
    </row>
    <row r="66" spans="3:5" x14ac:dyDescent="0.35">
      <c r="C66" s="5"/>
      <c r="D66" s="9"/>
      <c r="E66" s="9"/>
    </row>
    <row r="67" spans="3:5" x14ac:dyDescent="0.35">
      <c r="C67" s="5"/>
      <c r="D67" s="9"/>
      <c r="E67" s="9"/>
    </row>
    <row r="68" spans="3:5" x14ac:dyDescent="0.35">
      <c r="C68" s="5"/>
      <c r="D68" s="9"/>
      <c r="E68" s="9"/>
    </row>
    <row r="69" spans="3:5" x14ac:dyDescent="0.35">
      <c r="C69" s="5"/>
      <c r="D69" s="9"/>
      <c r="E69" s="9"/>
    </row>
    <row r="70" spans="3:5" x14ac:dyDescent="0.35">
      <c r="C70" s="5"/>
      <c r="D70" s="9"/>
      <c r="E70" s="9"/>
    </row>
    <row r="71" spans="3:5" x14ac:dyDescent="0.35">
      <c r="C71" s="5"/>
      <c r="D71" s="9"/>
      <c r="E71" s="9"/>
    </row>
    <row r="72" spans="3:5" x14ac:dyDescent="0.35">
      <c r="C72" s="5"/>
      <c r="D72" s="9"/>
      <c r="E72" s="9"/>
    </row>
    <row r="73" spans="3:5" x14ac:dyDescent="0.35">
      <c r="C73" s="5"/>
      <c r="D73" s="9"/>
      <c r="E73" s="9"/>
    </row>
    <row r="74" spans="3:5" x14ac:dyDescent="0.35">
      <c r="C74" s="5"/>
      <c r="D74" s="9"/>
      <c r="E74" s="9"/>
    </row>
    <row r="75" spans="3:5" x14ac:dyDescent="0.35">
      <c r="C75" s="5"/>
      <c r="D75" s="9"/>
      <c r="E75" s="9"/>
    </row>
    <row r="76" spans="3:5" x14ac:dyDescent="0.35">
      <c r="C76" s="5"/>
      <c r="D76" s="9"/>
      <c r="E76" s="9"/>
    </row>
    <row r="77" spans="3:5" x14ac:dyDescent="0.35">
      <c r="C77" s="5"/>
      <c r="D77" s="9"/>
      <c r="E77" s="9"/>
    </row>
    <row r="78" spans="3:5" x14ac:dyDescent="0.35">
      <c r="C78" s="5"/>
      <c r="D78" s="9"/>
      <c r="E78" s="9"/>
    </row>
    <row r="79" spans="3:5" x14ac:dyDescent="0.35">
      <c r="C79" s="5"/>
      <c r="D79" s="9"/>
      <c r="E79" s="9"/>
    </row>
    <row r="80" spans="3:5" x14ac:dyDescent="0.35">
      <c r="C80" s="5"/>
      <c r="D80" s="9"/>
      <c r="E80" s="9"/>
    </row>
    <row r="81" spans="3:5" x14ac:dyDescent="0.35">
      <c r="C81" s="5"/>
      <c r="D81" s="9"/>
      <c r="E81" s="9"/>
    </row>
    <row r="82" spans="3:5" x14ac:dyDescent="0.35">
      <c r="C82" s="5"/>
      <c r="D82" s="9"/>
      <c r="E82" s="9"/>
    </row>
    <row r="83" spans="3:5" x14ac:dyDescent="0.35">
      <c r="C83" s="5"/>
      <c r="D83" s="9"/>
      <c r="E83" s="9"/>
    </row>
    <row r="84" spans="3:5" x14ac:dyDescent="0.35">
      <c r="C84" s="5"/>
      <c r="D84" s="9"/>
      <c r="E84" s="9"/>
    </row>
    <row r="85" spans="3:5" x14ac:dyDescent="0.35">
      <c r="C85" s="5"/>
      <c r="D85" s="9"/>
      <c r="E85" s="9"/>
    </row>
    <row r="86" spans="3:5" x14ac:dyDescent="0.35">
      <c r="C86" s="5"/>
      <c r="D86" s="9"/>
      <c r="E86" s="9"/>
    </row>
  </sheetData>
  <mergeCells count="4">
    <mergeCell ref="C2:E2"/>
    <mergeCell ref="B3:E3"/>
    <mergeCell ref="C34:E34"/>
    <mergeCell ref="B35:E35"/>
  </mergeCells>
  <pageMargins left="0.70866141732283472" right="0.31496062992125984" top="0.35433070866141736" bottom="0.35433070866141736" header="0.31496062992125984" footer="0.31496062992125984"/>
  <pageSetup paperSize="9" orientation="portrait" horizontalDpi="4294967295" verticalDpi="4294967295" r:id="rId1"/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58645-3920-4CA8-A3DB-60A774E1B6D4}">
  <dimension ref="A1:E83"/>
  <sheetViews>
    <sheetView workbookViewId="0">
      <selection activeCell="B3" sqref="B3:E3"/>
    </sheetView>
  </sheetViews>
  <sheetFormatPr defaultColWidth="9.109375" defaultRowHeight="20.399999999999999" x14ac:dyDescent="0.35"/>
  <cols>
    <col min="1" max="1" width="30.88671875" style="12" customWidth="1"/>
    <col min="2" max="2" width="17.109375" style="12" customWidth="1"/>
    <col min="3" max="3" width="13.109375" style="2" customWidth="1"/>
    <col min="4" max="4" width="15.44140625" style="6" customWidth="1"/>
    <col min="5" max="5" width="12" style="6" customWidth="1"/>
    <col min="6" max="16384" width="9.109375" style="1"/>
  </cols>
  <sheetData>
    <row r="1" spans="1:5" ht="15" customHeight="1" x14ac:dyDescent="0.35">
      <c r="E1" s="11"/>
    </row>
    <row r="2" spans="1:5" x14ac:dyDescent="0.35">
      <c r="C2" s="37"/>
      <c r="D2" s="37"/>
      <c r="E2" s="37"/>
    </row>
    <row r="3" spans="1:5" ht="75.75" customHeight="1" x14ac:dyDescent="0.55000000000000004">
      <c r="A3" s="28" t="s">
        <v>69</v>
      </c>
      <c r="B3" s="38" t="s">
        <v>64</v>
      </c>
      <c r="C3" s="38"/>
      <c r="D3" s="38"/>
      <c r="E3" s="38"/>
    </row>
    <row r="4" spans="1:5" ht="30" customHeight="1" x14ac:dyDescent="0.35"/>
    <row r="5" spans="1:5" ht="30" customHeight="1" x14ac:dyDescent="0.3">
      <c r="C5" s="20">
        <v>44197</v>
      </c>
      <c r="D5" s="15">
        <v>43831</v>
      </c>
      <c r="E5" s="7" t="s">
        <v>25</v>
      </c>
    </row>
    <row r="6" spans="1:5" s="3" customFormat="1" ht="17.399999999999999" x14ac:dyDescent="0.3">
      <c r="A6" s="13"/>
      <c r="B6" s="13" t="s">
        <v>21</v>
      </c>
      <c r="C6" s="20">
        <v>44561</v>
      </c>
      <c r="D6" s="14">
        <v>44196</v>
      </c>
      <c r="E6" s="7">
        <v>2021</v>
      </c>
    </row>
    <row r="7" spans="1:5" s="3" customFormat="1" ht="21" x14ac:dyDescent="0.4">
      <c r="A7" s="13" t="s">
        <v>0</v>
      </c>
      <c r="B7" s="13"/>
      <c r="C7" s="4"/>
      <c r="D7" s="8"/>
      <c r="E7" s="8"/>
    </row>
    <row r="8" spans="1:5" ht="15" customHeight="1" x14ac:dyDescent="0.35"/>
    <row r="9" spans="1:5" ht="17.399999999999999" x14ac:dyDescent="0.3">
      <c r="A9" s="12" t="s">
        <v>70</v>
      </c>
      <c r="C9" s="18">
        <v>5050</v>
      </c>
      <c r="D9" s="16">
        <f>4825+500</f>
        <v>5325</v>
      </c>
      <c r="E9" s="9">
        <v>5325</v>
      </c>
    </row>
    <row r="10" spans="1:5" ht="17.399999999999999" x14ac:dyDescent="0.3">
      <c r="A10" s="12" t="s">
        <v>71</v>
      </c>
      <c r="C10" s="18">
        <v>0</v>
      </c>
      <c r="D10" s="16">
        <v>0</v>
      </c>
      <c r="E10" s="9">
        <v>0</v>
      </c>
    </row>
    <row r="11" spans="1:5" ht="17.399999999999999" x14ac:dyDescent="0.3">
      <c r="A11" s="12" t="s">
        <v>6</v>
      </c>
      <c r="C11" s="18">
        <v>0</v>
      </c>
      <c r="D11" s="16">
        <v>0</v>
      </c>
      <c r="E11" s="9">
        <v>0</v>
      </c>
    </row>
    <row r="12" spans="1:5" ht="15" customHeight="1" x14ac:dyDescent="0.3">
      <c r="C12" s="18"/>
      <c r="D12" s="16"/>
      <c r="E12" s="9"/>
    </row>
    <row r="13" spans="1:5" s="3" customFormat="1" ht="17.399999999999999" x14ac:dyDescent="0.3">
      <c r="A13" s="13" t="s">
        <v>2</v>
      </c>
      <c r="B13" s="13"/>
      <c r="C13" s="19">
        <f>SUM(C9:C11)</f>
        <v>5050</v>
      </c>
      <c r="D13" s="17">
        <f>SUM(D9:D11)</f>
        <v>5325</v>
      </c>
      <c r="E13" s="10">
        <f>SUM(E9:E11)</f>
        <v>5325</v>
      </c>
    </row>
    <row r="14" spans="1:5" ht="30.75" customHeight="1" x14ac:dyDescent="0.3">
      <c r="C14" s="18"/>
      <c r="D14" s="16"/>
      <c r="E14" s="9"/>
    </row>
    <row r="15" spans="1:5" ht="17.399999999999999" x14ac:dyDescent="0.3">
      <c r="A15" s="13" t="s">
        <v>3</v>
      </c>
      <c r="B15" s="13"/>
      <c r="C15" s="18"/>
      <c r="D15" s="16"/>
      <c r="E15" s="9"/>
    </row>
    <row r="16" spans="1:5" ht="15" customHeight="1" x14ac:dyDescent="0.3">
      <c r="C16" s="18"/>
      <c r="D16" s="16"/>
      <c r="E16" s="9"/>
    </row>
    <row r="17" spans="1:5" ht="17.399999999999999" x14ac:dyDescent="0.3">
      <c r="A17" s="12" t="s">
        <v>74</v>
      </c>
      <c r="C17" s="18">
        <v>1265</v>
      </c>
      <c r="D17" s="16">
        <v>0</v>
      </c>
      <c r="E17" s="9">
        <v>0</v>
      </c>
    </row>
    <row r="18" spans="1:5" ht="17.399999999999999" x14ac:dyDescent="0.3">
      <c r="A18" s="12" t="s">
        <v>72</v>
      </c>
      <c r="C18" s="18">
        <v>0</v>
      </c>
      <c r="D18" s="16">
        <v>134.25</v>
      </c>
      <c r="E18" s="9">
        <v>300</v>
      </c>
    </row>
    <row r="19" spans="1:5" ht="17.399999999999999" x14ac:dyDescent="0.3">
      <c r="A19" s="12" t="s">
        <v>39</v>
      </c>
      <c r="C19" s="18">
        <v>1300</v>
      </c>
      <c r="D19" s="16">
        <v>1100</v>
      </c>
      <c r="E19" s="9">
        <v>1250</v>
      </c>
    </row>
    <row r="20" spans="1:5" ht="17.399999999999999" x14ac:dyDescent="0.3">
      <c r="A20" s="12" t="s">
        <v>73</v>
      </c>
      <c r="C20" s="18">
        <v>1199.8</v>
      </c>
      <c r="D20" s="16">
        <v>1042.76</v>
      </c>
      <c r="E20" s="9">
        <v>300</v>
      </c>
    </row>
    <row r="21" spans="1:5" ht="17.399999999999999" x14ac:dyDescent="0.3">
      <c r="A21" s="12" t="s">
        <v>75</v>
      </c>
      <c r="C21" s="18">
        <v>150</v>
      </c>
      <c r="D21" s="16">
        <v>150</v>
      </c>
      <c r="E21" s="9">
        <v>0</v>
      </c>
    </row>
    <row r="22" spans="1:5" ht="17.399999999999999" x14ac:dyDescent="0.3">
      <c r="A22" s="12" t="s">
        <v>6</v>
      </c>
      <c r="C22" s="18">
        <v>0</v>
      </c>
      <c r="D22" s="16">
        <v>0</v>
      </c>
      <c r="E22" s="9">
        <v>0</v>
      </c>
    </row>
    <row r="23" spans="1:5" s="3" customFormat="1" ht="15" customHeight="1" x14ac:dyDescent="0.3">
      <c r="A23" s="12"/>
      <c r="B23" s="12"/>
      <c r="C23" s="18"/>
      <c r="D23" s="16"/>
      <c r="E23" s="9"/>
    </row>
    <row r="24" spans="1:5" ht="17.399999999999999" x14ac:dyDescent="0.3">
      <c r="A24" s="13" t="s">
        <v>5</v>
      </c>
      <c r="B24" s="13"/>
      <c r="C24" s="19">
        <f>SUM(C17:C22)</f>
        <v>3914.8</v>
      </c>
      <c r="D24" s="17">
        <f>SUM(D17:D22)</f>
        <v>2427.0100000000002</v>
      </c>
      <c r="E24" s="10">
        <f>SUM(E17:E22)</f>
        <v>1850</v>
      </c>
    </row>
    <row r="25" spans="1:5" ht="39" customHeight="1" x14ac:dyDescent="0.3">
      <c r="A25" s="13" t="s">
        <v>40</v>
      </c>
      <c r="C25" s="19">
        <f>C13-C24</f>
        <v>1135.1999999999998</v>
      </c>
      <c r="D25" s="17">
        <f>D13-D24</f>
        <v>2897.99</v>
      </c>
      <c r="E25" s="10">
        <f>E13-E24</f>
        <v>3475</v>
      </c>
    </row>
    <row r="26" spans="1:5" ht="34.5" customHeight="1" x14ac:dyDescent="0.35">
      <c r="C26" s="5"/>
      <c r="D26" s="9"/>
      <c r="E26" s="9"/>
    </row>
    <row r="27" spans="1:5" x14ac:dyDescent="0.35">
      <c r="A27" s="12" t="s">
        <v>68</v>
      </c>
      <c r="C27" s="5"/>
      <c r="D27" s="9"/>
      <c r="E27" s="9"/>
    </row>
    <row r="28" spans="1:5" ht="49.5" customHeight="1" x14ac:dyDescent="0.35">
      <c r="C28" s="5"/>
      <c r="D28" s="9"/>
      <c r="E28" s="9"/>
    </row>
    <row r="29" spans="1:5" x14ac:dyDescent="0.35">
      <c r="A29" s="12" t="s">
        <v>11</v>
      </c>
      <c r="C29" s="5"/>
      <c r="D29" s="9"/>
      <c r="E29" s="9"/>
    </row>
    <row r="30" spans="1:5" ht="15" customHeight="1" x14ac:dyDescent="0.35">
      <c r="E30" s="11"/>
    </row>
    <row r="31" spans="1:5" x14ac:dyDescent="0.35">
      <c r="C31" s="37"/>
      <c r="D31" s="37"/>
      <c r="E31" s="37"/>
    </row>
    <row r="32" spans="1:5" ht="69.75" customHeight="1" x14ac:dyDescent="0.55000000000000004">
      <c r="A32" s="28" t="s">
        <v>69</v>
      </c>
      <c r="B32" s="38" t="s">
        <v>65</v>
      </c>
      <c r="C32" s="38"/>
      <c r="D32" s="38"/>
      <c r="E32" s="38"/>
    </row>
    <row r="33" spans="1:5" ht="30" customHeight="1" x14ac:dyDescent="0.35"/>
    <row r="34" spans="1:5" ht="30" customHeight="1" x14ac:dyDescent="0.3">
      <c r="C34" s="15"/>
      <c r="D34" s="15"/>
      <c r="E34" s="7"/>
    </row>
    <row r="35" spans="1:5" s="23" customFormat="1" ht="15.6" x14ac:dyDescent="0.3">
      <c r="A35" s="23" t="s">
        <v>27</v>
      </c>
      <c r="B35" s="23" t="s">
        <v>21</v>
      </c>
      <c r="C35" s="21">
        <v>44561</v>
      </c>
      <c r="D35" s="21">
        <v>44196</v>
      </c>
      <c r="E35" s="24"/>
    </row>
    <row r="36" spans="1:5" s="22" customFormat="1" ht="15" customHeight="1" x14ac:dyDescent="0.25"/>
    <row r="37" spans="1:5" s="22" customFormat="1" ht="15" x14ac:dyDescent="0.25">
      <c r="A37" s="22" t="s">
        <v>28</v>
      </c>
      <c r="C37" s="18">
        <v>70</v>
      </c>
      <c r="D37" s="18">
        <v>70</v>
      </c>
      <c r="E37" s="25"/>
    </row>
    <row r="38" spans="1:5" s="22" customFormat="1" ht="15" x14ac:dyDescent="0.25">
      <c r="A38" s="22" t="s">
        <v>62</v>
      </c>
      <c r="C38" s="18">
        <v>17894.59</v>
      </c>
      <c r="D38" s="18">
        <v>14294.59</v>
      </c>
      <c r="E38" s="25"/>
    </row>
    <row r="39" spans="1:5" s="22" customFormat="1" ht="15" x14ac:dyDescent="0.25">
      <c r="A39" s="22" t="s">
        <v>76</v>
      </c>
      <c r="C39" s="18">
        <v>30002.32</v>
      </c>
      <c r="D39" s="18">
        <v>30002.32</v>
      </c>
      <c r="E39" s="25"/>
    </row>
    <row r="40" spans="1:5" s="22" customFormat="1" ht="15" customHeight="1" x14ac:dyDescent="0.25">
      <c r="C40" s="18"/>
      <c r="D40" s="18"/>
      <c r="E40" s="25"/>
    </row>
    <row r="41" spans="1:5" s="23" customFormat="1" ht="15.6" x14ac:dyDescent="0.3">
      <c r="A41" s="23" t="s">
        <v>32</v>
      </c>
      <c r="C41" s="19">
        <f>SUM(C37:C39)</f>
        <v>47966.91</v>
      </c>
      <c r="D41" s="19">
        <f>SUM(D37:D39)</f>
        <v>44366.91</v>
      </c>
      <c r="E41" s="26"/>
    </row>
    <row r="42" spans="1:5" s="22" customFormat="1" ht="30.75" customHeight="1" x14ac:dyDescent="0.25">
      <c r="C42" s="18"/>
      <c r="D42" s="18"/>
      <c r="E42" s="25"/>
    </row>
    <row r="43" spans="1:5" s="23" customFormat="1" ht="15.6" x14ac:dyDescent="0.3">
      <c r="A43" s="23" t="s">
        <v>31</v>
      </c>
      <c r="B43" s="23" t="s">
        <v>21</v>
      </c>
      <c r="C43" s="21">
        <v>44561</v>
      </c>
      <c r="D43" s="21">
        <v>44196</v>
      </c>
      <c r="E43" s="24"/>
    </row>
    <row r="44" spans="1:5" s="23" customFormat="1" ht="15" customHeight="1" x14ac:dyDescent="0.3"/>
    <row r="45" spans="1:5" s="22" customFormat="1" ht="15" x14ac:dyDescent="0.25">
      <c r="A45" s="22" t="s">
        <v>60</v>
      </c>
      <c r="C45" s="18">
        <v>2464.8000000000002</v>
      </c>
      <c r="D45" s="18">
        <v>0</v>
      </c>
      <c r="E45" s="25"/>
    </row>
    <row r="46" spans="1:5" s="23" customFormat="1" ht="15" customHeight="1" x14ac:dyDescent="0.3">
      <c r="A46" s="22"/>
      <c r="B46" s="22"/>
      <c r="C46" s="18"/>
      <c r="D46" s="18"/>
      <c r="E46" s="25"/>
    </row>
    <row r="47" spans="1:5" s="22" customFormat="1" ht="15.6" x14ac:dyDescent="0.3">
      <c r="A47" s="23" t="s">
        <v>33</v>
      </c>
      <c r="B47" s="23"/>
      <c r="C47" s="19">
        <f>SUM(C45:C45)</f>
        <v>2464.8000000000002</v>
      </c>
      <c r="D47" s="19">
        <f>SUM(D45:D45)</f>
        <v>0</v>
      </c>
      <c r="E47" s="26"/>
    </row>
    <row r="48" spans="1:5" s="22" customFormat="1" ht="59.25" customHeight="1" x14ac:dyDescent="0.3">
      <c r="A48" s="23"/>
      <c r="B48" s="23"/>
      <c r="C48" s="19"/>
      <c r="D48" s="19"/>
      <c r="E48" s="26"/>
    </row>
    <row r="49" spans="1:5" s="22" customFormat="1" ht="30.75" customHeight="1" x14ac:dyDescent="0.3">
      <c r="A49" s="23" t="s">
        <v>47</v>
      </c>
      <c r="C49" s="18"/>
      <c r="D49" s="18"/>
      <c r="E49" s="25"/>
    </row>
    <row r="50" spans="1:5" s="22" customFormat="1" ht="30" customHeight="1" x14ac:dyDescent="0.25">
      <c r="A50" s="22" t="s">
        <v>66</v>
      </c>
      <c r="C50" s="18">
        <f>C41-C47</f>
        <v>45502.11</v>
      </c>
      <c r="D50" s="18"/>
      <c r="E50" s="27"/>
    </row>
    <row r="51" spans="1:5" s="22" customFormat="1" ht="15" x14ac:dyDescent="0.25">
      <c r="A51" s="22" t="s">
        <v>67</v>
      </c>
      <c r="C51" s="18">
        <f>C50-(D41-D47)</f>
        <v>1135.1999999999971</v>
      </c>
      <c r="D51" s="18"/>
      <c r="E51" s="27"/>
    </row>
    <row r="52" spans="1:5" s="22" customFormat="1" ht="15" x14ac:dyDescent="0.25">
      <c r="C52" s="18"/>
      <c r="D52" s="18"/>
      <c r="E52" s="27"/>
    </row>
    <row r="53" spans="1:5" ht="124.5" customHeight="1" x14ac:dyDescent="0.35">
      <c r="C53" s="5"/>
      <c r="D53" s="9"/>
      <c r="E53" s="9"/>
    </row>
    <row r="54" spans="1:5" x14ac:dyDescent="0.35">
      <c r="A54" s="12" t="s">
        <v>68</v>
      </c>
      <c r="C54" s="5"/>
      <c r="D54" s="9"/>
      <c r="E54" s="9"/>
    </row>
    <row r="55" spans="1:5" ht="49.5" customHeight="1" x14ac:dyDescent="0.35">
      <c r="C55" s="5"/>
      <c r="D55" s="9"/>
      <c r="E55" s="9"/>
    </row>
    <row r="56" spans="1:5" x14ac:dyDescent="0.35">
      <c r="A56" s="12" t="s">
        <v>11</v>
      </c>
      <c r="C56" s="5"/>
      <c r="D56" s="9"/>
      <c r="E56" s="9"/>
    </row>
    <row r="57" spans="1:5" x14ac:dyDescent="0.35">
      <c r="C57" s="5"/>
      <c r="D57" s="5"/>
      <c r="E57" s="9"/>
    </row>
    <row r="58" spans="1:5" x14ac:dyDescent="0.35">
      <c r="C58" s="5"/>
      <c r="D58" s="5"/>
      <c r="E58" s="9"/>
    </row>
    <row r="59" spans="1:5" x14ac:dyDescent="0.35">
      <c r="C59" s="5"/>
      <c r="D59" s="9"/>
      <c r="E59" s="9"/>
    </row>
    <row r="60" spans="1:5" x14ac:dyDescent="0.35">
      <c r="C60" s="5"/>
      <c r="D60" s="9"/>
      <c r="E60" s="9"/>
    </row>
    <row r="61" spans="1:5" x14ac:dyDescent="0.35">
      <c r="C61" s="5"/>
      <c r="D61" s="9"/>
      <c r="E61" s="9"/>
    </row>
    <row r="62" spans="1:5" x14ac:dyDescent="0.35">
      <c r="C62" s="5"/>
      <c r="D62" s="9"/>
      <c r="E62" s="9"/>
    </row>
    <row r="63" spans="1:5" x14ac:dyDescent="0.35">
      <c r="C63" s="5"/>
      <c r="D63" s="9"/>
      <c r="E63" s="9"/>
    </row>
    <row r="64" spans="1:5" x14ac:dyDescent="0.35">
      <c r="C64" s="5"/>
      <c r="D64" s="9"/>
      <c r="E64" s="9"/>
    </row>
    <row r="65" spans="3:5" x14ac:dyDescent="0.35">
      <c r="C65" s="5"/>
      <c r="D65" s="9"/>
      <c r="E65" s="9"/>
    </row>
    <row r="66" spans="3:5" x14ac:dyDescent="0.35">
      <c r="C66" s="5"/>
      <c r="D66" s="9"/>
      <c r="E66" s="9"/>
    </row>
    <row r="67" spans="3:5" x14ac:dyDescent="0.35">
      <c r="C67" s="5"/>
      <c r="D67" s="9"/>
      <c r="E67" s="9"/>
    </row>
    <row r="68" spans="3:5" x14ac:dyDescent="0.35">
      <c r="C68" s="5"/>
      <c r="D68" s="9"/>
      <c r="E68" s="9"/>
    </row>
    <row r="69" spans="3:5" x14ac:dyDescent="0.35">
      <c r="C69" s="5"/>
      <c r="D69" s="9"/>
      <c r="E69" s="9"/>
    </row>
    <row r="70" spans="3:5" x14ac:dyDescent="0.35">
      <c r="C70" s="5"/>
      <c r="D70" s="9"/>
      <c r="E70" s="9"/>
    </row>
    <row r="71" spans="3:5" x14ac:dyDescent="0.35">
      <c r="C71" s="5"/>
      <c r="D71" s="9"/>
      <c r="E71" s="9"/>
    </row>
    <row r="72" spans="3:5" x14ac:dyDescent="0.35">
      <c r="C72" s="5"/>
      <c r="D72" s="9"/>
      <c r="E72" s="9"/>
    </row>
    <row r="73" spans="3:5" x14ac:dyDescent="0.35">
      <c r="C73" s="5"/>
      <c r="D73" s="9"/>
      <c r="E73" s="9"/>
    </row>
    <row r="74" spans="3:5" x14ac:dyDescent="0.35">
      <c r="C74" s="5"/>
      <c r="D74" s="9"/>
      <c r="E74" s="9"/>
    </row>
    <row r="75" spans="3:5" x14ac:dyDescent="0.35">
      <c r="C75" s="5"/>
      <c r="D75" s="9"/>
      <c r="E75" s="9"/>
    </row>
    <row r="76" spans="3:5" x14ac:dyDescent="0.35">
      <c r="C76" s="5"/>
      <c r="D76" s="9"/>
      <c r="E76" s="9"/>
    </row>
    <row r="77" spans="3:5" x14ac:dyDescent="0.35">
      <c r="C77" s="5"/>
      <c r="D77" s="9"/>
      <c r="E77" s="9"/>
    </row>
    <row r="78" spans="3:5" x14ac:dyDescent="0.35">
      <c r="C78" s="5"/>
      <c r="D78" s="9"/>
      <c r="E78" s="9"/>
    </row>
    <row r="79" spans="3:5" x14ac:dyDescent="0.35">
      <c r="C79" s="5"/>
      <c r="D79" s="9"/>
      <c r="E79" s="9"/>
    </row>
    <row r="80" spans="3:5" x14ac:dyDescent="0.35">
      <c r="C80" s="5"/>
      <c r="D80" s="9"/>
      <c r="E80" s="9"/>
    </row>
    <row r="81" spans="3:5" x14ac:dyDescent="0.35">
      <c r="C81" s="5"/>
      <c r="D81" s="9"/>
      <c r="E81" s="9"/>
    </row>
    <row r="82" spans="3:5" x14ac:dyDescent="0.35">
      <c r="C82" s="5"/>
      <c r="D82" s="9"/>
      <c r="E82" s="9"/>
    </row>
    <row r="83" spans="3:5" x14ac:dyDescent="0.35">
      <c r="C83" s="5"/>
      <c r="D83" s="9"/>
      <c r="E83" s="9"/>
    </row>
  </sheetData>
  <mergeCells count="4">
    <mergeCell ref="C2:E2"/>
    <mergeCell ref="B3:E3"/>
    <mergeCell ref="C31:E31"/>
    <mergeCell ref="B32:E32"/>
  </mergeCells>
  <pageMargins left="0.70866141732283472" right="0.31496062992125984" top="0.35433070866141736" bottom="0.35433070866141736" header="0.31496062992125984" footer="0.31496062992125984"/>
  <pageSetup paperSize="9" orientation="portrait" horizontalDpi="4294967295" verticalDpi="4294967295" r:id="rId1"/>
  <rowBreaks count="1" manualBreakCount="1">
    <brk id="2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1EFB6-6C09-473C-B7E8-937E8E2CBE81}">
  <dimension ref="A1:E94"/>
  <sheetViews>
    <sheetView workbookViewId="0">
      <selection activeCell="G64" sqref="G64"/>
    </sheetView>
  </sheetViews>
  <sheetFormatPr defaultColWidth="9.109375" defaultRowHeight="20.399999999999999" x14ac:dyDescent="0.35"/>
  <cols>
    <col min="1" max="1" width="30.88671875" style="12" customWidth="1"/>
    <col min="2" max="2" width="17.44140625" style="12" customWidth="1"/>
    <col min="3" max="3" width="13.109375" style="2" customWidth="1"/>
    <col min="4" max="4" width="14" style="6" customWidth="1"/>
    <col min="5" max="5" width="12" style="6" customWidth="1"/>
    <col min="6" max="16384" width="9.109375" style="1"/>
  </cols>
  <sheetData>
    <row r="1" spans="1:5" ht="15" customHeight="1" x14ac:dyDescent="0.35">
      <c r="E1" s="11"/>
    </row>
    <row r="2" spans="1:5" x14ac:dyDescent="0.35">
      <c r="C2" s="37"/>
      <c r="D2" s="37"/>
      <c r="E2" s="37"/>
    </row>
    <row r="3" spans="1:5" ht="32.4" x14ac:dyDescent="0.55000000000000004">
      <c r="B3" s="38" t="s">
        <v>53</v>
      </c>
      <c r="C3" s="38"/>
      <c r="D3" s="38"/>
      <c r="E3" s="38"/>
    </row>
    <row r="4" spans="1:5" ht="30" customHeight="1" x14ac:dyDescent="0.35"/>
    <row r="5" spans="1:5" ht="30" customHeight="1" x14ac:dyDescent="0.3">
      <c r="C5" s="20">
        <v>43831</v>
      </c>
      <c r="D5" s="15">
        <v>43466</v>
      </c>
      <c r="E5" s="7" t="s">
        <v>25</v>
      </c>
    </row>
    <row r="6" spans="1:5" s="3" customFormat="1" ht="17.399999999999999" x14ac:dyDescent="0.3">
      <c r="A6" s="13"/>
      <c r="B6" s="13" t="s">
        <v>21</v>
      </c>
      <c r="C6" s="20">
        <v>44196</v>
      </c>
      <c r="D6" s="14">
        <v>43830</v>
      </c>
      <c r="E6" s="7">
        <v>2020</v>
      </c>
    </row>
    <row r="7" spans="1:5" s="3" customFormat="1" ht="21" x14ac:dyDescent="0.4">
      <c r="A7" s="13" t="s">
        <v>0</v>
      </c>
      <c r="B7" s="13"/>
      <c r="C7" s="4"/>
      <c r="D7" s="8"/>
      <c r="E7" s="8"/>
    </row>
    <row r="8" spans="1:5" ht="15" customHeight="1" x14ac:dyDescent="0.35"/>
    <row r="9" spans="1:5" ht="17.399999999999999" x14ac:dyDescent="0.3">
      <c r="A9" s="12" t="s">
        <v>1</v>
      </c>
      <c r="C9" s="18">
        <v>14100</v>
      </c>
      <c r="D9" s="16">
        <v>9724</v>
      </c>
      <c r="E9" s="9">
        <v>12200</v>
      </c>
    </row>
    <row r="10" spans="1:5" ht="17.399999999999999" x14ac:dyDescent="0.3">
      <c r="A10" s="12" t="s">
        <v>7</v>
      </c>
      <c r="C10" s="18">
        <v>1130</v>
      </c>
      <c r="D10" s="16">
        <v>14291</v>
      </c>
      <c r="E10" s="9">
        <v>1300</v>
      </c>
    </row>
    <row r="11" spans="1:5" ht="17.399999999999999" x14ac:dyDescent="0.3">
      <c r="A11" s="12" t="s">
        <v>8</v>
      </c>
      <c r="C11" s="18">
        <v>935</v>
      </c>
      <c r="D11" s="16">
        <v>5200</v>
      </c>
      <c r="E11" s="9">
        <v>5000</v>
      </c>
    </row>
    <row r="12" spans="1:5" ht="17.399999999999999" x14ac:dyDescent="0.3">
      <c r="A12" s="12" t="s">
        <v>22</v>
      </c>
      <c r="C12" s="18">
        <v>0</v>
      </c>
      <c r="D12" s="16">
        <v>4200</v>
      </c>
      <c r="E12" s="9">
        <v>0</v>
      </c>
    </row>
    <row r="13" spans="1:5" ht="17.399999999999999" x14ac:dyDescent="0.3">
      <c r="A13" s="12" t="s">
        <v>13</v>
      </c>
      <c r="C13" s="18">
        <v>83.78</v>
      </c>
      <c r="D13" s="16">
        <v>0</v>
      </c>
      <c r="E13" s="9">
        <v>0</v>
      </c>
    </row>
    <row r="14" spans="1:5" ht="17.399999999999999" x14ac:dyDescent="0.3">
      <c r="A14" s="12" t="s">
        <v>6</v>
      </c>
      <c r="C14" s="18">
        <v>0</v>
      </c>
      <c r="D14" s="16">
        <v>0</v>
      </c>
      <c r="E14" s="9">
        <v>0</v>
      </c>
    </row>
    <row r="15" spans="1:5" ht="15" customHeight="1" x14ac:dyDescent="0.3">
      <c r="C15" s="18"/>
      <c r="D15" s="16"/>
      <c r="E15" s="9"/>
    </row>
    <row r="16" spans="1:5" s="3" customFormat="1" ht="17.399999999999999" x14ac:dyDescent="0.3">
      <c r="A16" s="13" t="s">
        <v>2</v>
      </c>
      <c r="B16" s="13"/>
      <c r="C16" s="19">
        <f>SUM(C9:C15)</f>
        <v>16248.78</v>
      </c>
      <c r="D16" s="17">
        <f>SUM(D9:D15)</f>
        <v>33415</v>
      </c>
      <c r="E16" s="10">
        <f>SUM(E9:E15)</f>
        <v>18500</v>
      </c>
    </row>
    <row r="17" spans="1:5" ht="30.75" customHeight="1" x14ac:dyDescent="0.3">
      <c r="C17" s="18"/>
      <c r="D17" s="16"/>
      <c r="E17" s="9"/>
    </row>
    <row r="18" spans="1:5" ht="17.399999999999999" x14ac:dyDescent="0.3">
      <c r="A18" s="13" t="s">
        <v>3</v>
      </c>
      <c r="B18" s="13"/>
      <c r="C18" s="18"/>
      <c r="D18" s="16"/>
      <c r="E18" s="9"/>
    </row>
    <row r="19" spans="1:5" ht="15" customHeight="1" x14ac:dyDescent="0.3">
      <c r="C19" s="18"/>
      <c r="D19" s="16"/>
      <c r="E19" s="9"/>
    </row>
    <row r="20" spans="1:5" ht="17.399999999999999" x14ac:dyDescent="0.3">
      <c r="A20" s="12" t="s">
        <v>19</v>
      </c>
      <c r="C20" s="18">
        <v>7331.58</v>
      </c>
      <c r="D20" s="16">
        <v>16932.72</v>
      </c>
      <c r="E20" s="9">
        <v>21000</v>
      </c>
    </row>
    <row r="21" spans="1:5" ht="17.399999999999999" x14ac:dyDescent="0.3">
      <c r="A21" s="12" t="s">
        <v>23</v>
      </c>
      <c r="C21" s="18">
        <v>0</v>
      </c>
      <c r="D21" s="16">
        <v>7102</v>
      </c>
      <c r="E21" s="9">
        <v>0</v>
      </c>
    </row>
    <row r="22" spans="1:5" ht="17.399999999999999" x14ac:dyDescent="0.3">
      <c r="A22" s="12" t="s">
        <v>38</v>
      </c>
      <c r="C22" s="18">
        <v>0</v>
      </c>
      <c r="D22" s="16">
        <v>0</v>
      </c>
      <c r="E22" s="9">
        <v>2000</v>
      </c>
    </row>
    <row r="23" spans="1:5" ht="17.399999999999999" x14ac:dyDescent="0.3">
      <c r="A23" s="12" t="s">
        <v>57</v>
      </c>
      <c r="C23" s="18">
        <v>0</v>
      </c>
      <c r="D23" s="16">
        <v>1471</v>
      </c>
      <c r="E23" s="9">
        <v>0</v>
      </c>
    </row>
    <row r="24" spans="1:5" ht="17.399999999999999" x14ac:dyDescent="0.3">
      <c r="A24" s="12" t="s">
        <v>10</v>
      </c>
      <c r="C24" s="18">
        <v>200</v>
      </c>
      <c r="D24" s="16">
        <v>1200</v>
      </c>
      <c r="E24" s="9">
        <v>1800</v>
      </c>
    </row>
    <row r="25" spans="1:5" ht="17.399999999999999" x14ac:dyDescent="0.3">
      <c r="A25" s="12" t="s">
        <v>39</v>
      </c>
      <c r="C25" s="18">
        <v>1664</v>
      </c>
      <c r="D25" s="16">
        <v>974.5</v>
      </c>
      <c r="E25" s="9">
        <v>1750</v>
      </c>
    </row>
    <row r="26" spans="1:5" ht="17.399999999999999" x14ac:dyDescent="0.3">
      <c r="A26" s="12" t="s">
        <v>9</v>
      </c>
      <c r="C26" s="18">
        <v>0</v>
      </c>
      <c r="D26" s="16">
        <v>0</v>
      </c>
      <c r="E26" s="9">
        <v>500</v>
      </c>
    </row>
    <row r="27" spans="1:5" ht="17.399999999999999" x14ac:dyDescent="0.3">
      <c r="A27" s="12" t="s">
        <v>17</v>
      </c>
      <c r="C27" s="18">
        <v>2152.5</v>
      </c>
      <c r="D27" s="16">
        <v>504.75</v>
      </c>
      <c r="E27" s="9">
        <v>500</v>
      </c>
    </row>
    <row r="28" spans="1:5" ht="17.399999999999999" x14ac:dyDescent="0.3">
      <c r="A28" s="12" t="s">
        <v>4</v>
      </c>
      <c r="C28" s="18">
        <v>663.9</v>
      </c>
      <c r="D28" s="16">
        <v>200</v>
      </c>
      <c r="E28" s="9">
        <v>500</v>
      </c>
    </row>
    <row r="29" spans="1:5" ht="17.399999999999999" x14ac:dyDescent="0.3">
      <c r="A29" s="12" t="s">
        <v>58</v>
      </c>
      <c r="C29" s="18">
        <v>520</v>
      </c>
      <c r="D29" s="16">
        <v>0</v>
      </c>
      <c r="E29" s="9">
        <v>500</v>
      </c>
    </row>
    <row r="30" spans="1:5" ht="17.399999999999999" x14ac:dyDescent="0.3">
      <c r="A30" s="12" t="s">
        <v>14</v>
      </c>
      <c r="C30" s="18">
        <v>0</v>
      </c>
      <c r="D30" s="16">
        <v>295</v>
      </c>
      <c r="E30" s="9">
        <v>300</v>
      </c>
    </row>
    <row r="31" spans="1:5" ht="17.399999999999999" x14ac:dyDescent="0.3">
      <c r="A31" s="12" t="s">
        <v>12</v>
      </c>
      <c r="C31" s="18">
        <v>0</v>
      </c>
      <c r="D31" s="16">
        <v>8.26</v>
      </c>
      <c r="E31" s="9">
        <v>50</v>
      </c>
    </row>
    <row r="32" spans="1:5" ht="17.399999999999999" x14ac:dyDescent="0.3">
      <c r="A32" s="12" t="s">
        <v>6</v>
      </c>
      <c r="C32" s="18">
        <v>0</v>
      </c>
      <c r="D32" s="16">
        <v>590</v>
      </c>
      <c r="E32" s="9">
        <v>600</v>
      </c>
    </row>
    <row r="33" spans="1:5" s="3" customFormat="1" ht="15" customHeight="1" x14ac:dyDescent="0.3">
      <c r="A33" s="12"/>
      <c r="B33" s="12"/>
      <c r="C33" s="18"/>
      <c r="D33" s="16"/>
      <c r="E33" s="9"/>
    </row>
    <row r="34" spans="1:5" ht="17.399999999999999" x14ac:dyDescent="0.3">
      <c r="A34" s="13" t="s">
        <v>5</v>
      </c>
      <c r="B34" s="13"/>
      <c r="C34" s="19">
        <f>SUM(C20:C33)</f>
        <v>12531.98</v>
      </c>
      <c r="D34" s="17">
        <f>SUM(D20:D33)</f>
        <v>29278.23</v>
      </c>
      <c r="E34" s="10">
        <f>SUM(E20:E33)</f>
        <v>29500</v>
      </c>
    </row>
    <row r="35" spans="1:5" ht="39" customHeight="1" x14ac:dyDescent="0.3">
      <c r="A35" s="13" t="s">
        <v>40</v>
      </c>
      <c r="C35" s="19">
        <f>C16-C34</f>
        <v>3716.8000000000011</v>
      </c>
      <c r="D35" s="17">
        <f>D16-D34</f>
        <v>4136.7700000000004</v>
      </c>
      <c r="E35" s="17">
        <f>E16-E34</f>
        <v>-11000</v>
      </c>
    </row>
    <row r="36" spans="1:5" ht="34.5" customHeight="1" x14ac:dyDescent="0.35">
      <c r="C36" s="5"/>
      <c r="D36" s="9"/>
      <c r="E36" s="9"/>
    </row>
    <row r="37" spans="1:5" x14ac:dyDescent="0.35">
      <c r="A37" s="12" t="s">
        <v>59</v>
      </c>
      <c r="C37" s="5"/>
      <c r="D37" s="9"/>
      <c r="E37" s="9"/>
    </row>
    <row r="38" spans="1:5" ht="49.5" customHeight="1" x14ac:dyDescent="0.35">
      <c r="C38" s="5"/>
      <c r="D38" s="9"/>
      <c r="E38" s="9"/>
    </row>
    <row r="39" spans="1:5" x14ac:dyDescent="0.35">
      <c r="A39" s="12" t="s">
        <v>11</v>
      </c>
      <c r="C39" s="5"/>
      <c r="D39" s="9"/>
      <c r="E39" s="9"/>
    </row>
    <row r="40" spans="1:5" ht="15" customHeight="1" x14ac:dyDescent="0.35">
      <c r="E40" s="11"/>
    </row>
    <row r="41" spans="1:5" x14ac:dyDescent="0.35">
      <c r="C41" s="37"/>
      <c r="D41" s="37"/>
      <c r="E41" s="37"/>
    </row>
    <row r="42" spans="1:5" ht="32.4" x14ac:dyDescent="0.55000000000000004">
      <c r="B42" s="38" t="s">
        <v>54</v>
      </c>
      <c r="C42" s="38"/>
      <c r="D42" s="38"/>
      <c r="E42" s="38"/>
    </row>
    <row r="43" spans="1:5" ht="30" customHeight="1" x14ac:dyDescent="0.35"/>
    <row r="44" spans="1:5" ht="30" customHeight="1" x14ac:dyDescent="0.3">
      <c r="C44" s="15"/>
      <c r="D44" s="15"/>
      <c r="E44" s="7"/>
    </row>
    <row r="45" spans="1:5" s="23" customFormat="1" ht="15.6" x14ac:dyDescent="0.3">
      <c r="A45" s="23" t="s">
        <v>27</v>
      </c>
      <c r="B45" s="23" t="s">
        <v>21</v>
      </c>
      <c r="C45" s="21">
        <v>44196</v>
      </c>
      <c r="D45" s="21">
        <v>43830</v>
      </c>
      <c r="E45" s="24"/>
    </row>
    <row r="46" spans="1:5" s="22" customFormat="1" ht="15" customHeight="1" x14ac:dyDescent="0.25"/>
    <row r="47" spans="1:5" s="22" customFormat="1" ht="15" x14ac:dyDescent="0.25">
      <c r="A47" s="22" t="s">
        <v>28</v>
      </c>
      <c r="C47" s="18">
        <v>0</v>
      </c>
      <c r="D47" s="18">
        <v>0</v>
      </c>
      <c r="E47" s="25"/>
    </row>
    <row r="48" spans="1:5" s="22" customFormat="1" ht="15" x14ac:dyDescent="0.25">
      <c r="A48" s="22" t="s">
        <v>62</v>
      </c>
      <c r="C48" s="18">
        <v>45881.34</v>
      </c>
      <c r="D48" s="18">
        <v>35232.32</v>
      </c>
      <c r="E48" s="25"/>
    </row>
    <row r="49" spans="1:5" s="22" customFormat="1" ht="15" x14ac:dyDescent="0.25">
      <c r="A49" s="22" t="s">
        <v>63</v>
      </c>
      <c r="C49" s="18">
        <v>12676.64</v>
      </c>
      <c r="D49" s="18">
        <v>12592.86</v>
      </c>
      <c r="E49" s="25"/>
    </row>
    <row r="50" spans="1:5" s="22" customFormat="1" ht="15" x14ac:dyDescent="0.25">
      <c r="A50" s="22" t="s">
        <v>61</v>
      </c>
      <c r="C50" s="18">
        <v>0</v>
      </c>
      <c r="D50" s="18">
        <v>2841</v>
      </c>
      <c r="E50" s="25"/>
    </row>
    <row r="51" spans="1:5" s="22" customFormat="1" ht="15" customHeight="1" x14ac:dyDescent="0.25">
      <c r="C51" s="18"/>
      <c r="D51" s="18"/>
      <c r="E51" s="25"/>
    </row>
    <row r="52" spans="1:5" s="23" customFormat="1" ht="15.6" x14ac:dyDescent="0.3">
      <c r="A52" s="23" t="s">
        <v>32</v>
      </c>
      <c r="C52" s="19">
        <f>SUM(C47:C50)</f>
        <v>58557.979999999996</v>
      </c>
      <c r="D52" s="19">
        <f>SUM(D47:D50)</f>
        <v>50666.18</v>
      </c>
      <c r="E52" s="26"/>
    </row>
    <row r="53" spans="1:5" s="22" customFormat="1" ht="30.75" customHeight="1" x14ac:dyDescent="0.25">
      <c r="C53" s="18"/>
      <c r="D53" s="18"/>
      <c r="E53" s="25"/>
    </row>
    <row r="54" spans="1:5" s="23" customFormat="1" ht="15.6" x14ac:dyDescent="0.3">
      <c r="A54" s="23" t="s">
        <v>31</v>
      </c>
      <c r="B54" s="23" t="s">
        <v>21</v>
      </c>
      <c r="C54" s="21">
        <v>44196</v>
      </c>
      <c r="D54" s="21">
        <v>43830</v>
      </c>
      <c r="E54" s="24"/>
    </row>
    <row r="55" spans="1:5" s="23" customFormat="1" ht="15" customHeight="1" x14ac:dyDescent="0.3"/>
    <row r="56" spans="1:5" s="22" customFormat="1" ht="15" x14ac:dyDescent="0.25">
      <c r="A56" s="22" t="s">
        <v>60</v>
      </c>
      <c r="C56" s="18">
        <f>200+400+500+3075</f>
        <v>4175</v>
      </c>
      <c r="D56" s="18">
        <v>0</v>
      </c>
      <c r="E56" s="25"/>
    </row>
    <row r="57" spans="1:5" s="23" customFormat="1" ht="15" customHeight="1" x14ac:dyDescent="0.3">
      <c r="A57" s="22"/>
      <c r="B57" s="22"/>
      <c r="C57" s="18"/>
      <c r="D57" s="18"/>
      <c r="E57" s="25"/>
    </row>
    <row r="58" spans="1:5" s="22" customFormat="1" ht="15.6" x14ac:dyDescent="0.3">
      <c r="A58" s="23" t="s">
        <v>33</v>
      </c>
      <c r="B58" s="23"/>
      <c r="C58" s="19">
        <f>SUM(C56:C56)</f>
        <v>4175</v>
      </c>
      <c r="D58" s="19">
        <f>SUM(D56:D56)</f>
        <v>0</v>
      </c>
      <c r="E58" s="26"/>
    </row>
    <row r="59" spans="1:5" s="22" customFormat="1" ht="59.25" customHeight="1" x14ac:dyDescent="0.3">
      <c r="A59" s="23"/>
      <c r="B59" s="23"/>
      <c r="C59" s="19"/>
      <c r="D59" s="19"/>
      <c r="E59" s="26"/>
    </row>
    <row r="60" spans="1:5" s="22" customFormat="1" ht="30.75" customHeight="1" x14ac:dyDescent="0.3">
      <c r="A60" s="23" t="s">
        <v>47</v>
      </c>
      <c r="C60" s="18"/>
      <c r="D60" s="18"/>
      <c r="E60" s="25"/>
    </row>
    <row r="61" spans="1:5" s="22" customFormat="1" ht="30" customHeight="1" x14ac:dyDescent="0.25">
      <c r="A61" s="22" t="s">
        <v>55</v>
      </c>
      <c r="C61" s="18">
        <f>C52-C58</f>
        <v>54382.979999999996</v>
      </c>
      <c r="D61" s="18"/>
      <c r="E61" s="27"/>
    </row>
    <row r="62" spans="1:5" s="22" customFormat="1" ht="15" x14ac:dyDescent="0.25">
      <c r="A62" s="22" t="s">
        <v>56</v>
      </c>
      <c r="C62" s="18">
        <f>C61-(D52-D58)</f>
        <v>3716.7999999999956</v>
      </c>
      <c r="D62" s="18"/>
      <c r="E62" s="27"/>
    </row>
    <row r="63" spans="1:5" s="22" customFormat="1" ht="15" x14ac:dyDescent="0.25">
      <c r="C63" s="18"/>
      <c r="D63" s="18"/>
      <c r="E63" s="27"/>
    </row>
    <row r="64" spans="1:5" ht="124.5" customHeight="1" x14ac:dyDescent="0.35">
      <c r="C64" s="5"/>
      <c r="D64" s="9"/>
      <c r="E64" s="9"/>
    </row>
    <row r="65" spans="1:5" x14ac:dyDescent="0.35">
      <c r="A65" s="12" t="s">
        <v>59</v>
      </c>
      <c r="C65" s="5"/>
      <c r="D65" s="9"/>
      <c r="E65" s="9"/>
    </row>
    <row r="66" spans="1:5" ht="49.5" customHeight="1" x14ac:dyDescent="0.35">
      <c r="C66" s="5"/>
      <c r="D66" s="9"/>
      <c r="E66" s="9"/>
    </row>
    <row r="67" spans="1:5" x14ac:dyDescent="0.35">
      <c r="A67" s="12" t="s">
        <v>11</v>
      </c>
      <c r="C67" s="5"/>
      <c r="D67" s="9"/>
      <c r="E67" s="9"/>
    </row>
    <row r="68" spans="1:5" x14ac:dyDescent="0.35">
      <c r="C68" s="5"/>
      <c r="D68" s="5"/>
      <c r="E68" s="9"/>
    </row>
    <row r="69" spans="1:5" x14ac:dyDescent="0.35">
      <c r="C69" s="5"/>
      <c r="D69" s="5"/>
      <c r="E69" s="9"/>
    </row>
    <row r="70" spans="1:5" x14ac:dyDescent="0.35">
      <c r="C70" s="5"/>
      <c r="D70" s="9"/>
      <c r="E70" s="9"/>
    </row>
    <row r="71" spans="1:5" x14ac:dyDescent="0.35">
      <c r="C71" s="5"/>
      <c r="D71" s="9"/>
      <c r="E71" s="9"/>
    </row>
    <row r="72" spans="1:5" x14ac:dyDescent="0.35">
      <c r="C72" s="5"/>
      <c r="D72" s="9"/>
      <c r="E72" s="9"/>
    </row>
    <row r="73" spans="1:5" x14ac:dyDescent="0.35">
      <c r="C73" s="5"/>
      <c r="D73" s="9"/>
      <c r="E73" s="9"/>
    </row>
    <row r="74" spans="1:5" x14ac:dyDescent="0.35">
      <c r="C74" s="5"/>
      <c r="D74" s="9"/>
      <c r="E74" s="9"/>
    </row>
    <row r="75" spans="1:5" x14ac:dyDescent="0.35">
      <c r="C75" s="5"/>
      <c r="D75" s="9"/>
      <c r="E75" s="9"/>
    </row>
    <row r="76" spans="1:5" x14ac:dyDescent="0.35">
      <c r="C76" s="5"/>
      <c r="D76" s="9"/>
      <c r="E76" s="9"/>
    </row>
    <row r="77" spans="1:5" x14ac:dyDescent="0.35">
      <c r="C77" s="5"/>
      <c r="D77" s="9"/>
      <c r="E77" s="9"/>
    </row>
    <row r="78" spans="1:5" x14ac:dyDescent="0.35">
      <c r="C78" s="5"/>
      <c r="D78" s="9"/>
      <c r="E78" s="9"/>
    </row>
    <row r="79" spans="1:5" x14ac:dyDescent="0.35">
      <c r="C79" s="5"/>
      <c r="D79" s="9"/>
      <c r="E79" s="9"/>
    </row>
    <row r="80" spans="1:5" x14ac:dyDescent="0.35">
      <c r="C80" s="5"/>
      <c r="D80" s="9"/>
      <c r="E80" s="9"/>
    </row>
    <row r="81" spans="3:5" x14ac:dyDescent="0.35">
      <c r="C81" s="5"/>
      <c r="D81" s="9"/>
      <c r="E81" s="9"/>
    </row>
    <row r="82" spans="3:5" x14ac:dyDescent="0.35">
      <c r="C82" s="5"/>
      <c r="D82" s="9"/>
      <c r="E82" s="9"/>
    </row>
    <row r="83" spans="3:5" x14ac:dyDescent="0.35">
      <c r="C83" s="5"/>
      <c r="D83" s="9"/>
      <c r="E83" s="9"/>
    </row>
    <row r="84" spans="3:5" x14ac:dyDescent="0.35">
      <c r="C84" s="5"/>
      <c r="D84" s="9"/>
      <c r="E84" s="9"/>
    </row>
    <row r="85" spans="3:5" x14ac:dyDescent="0.35">
      <c r="C85" s="5"/>
      <c r="D85" s="9"/>
      <c r="E85" s="9"/>
    </row>
    <row r="86" spans="3:5" x14ac:dyDescent="0.35">
      <c r="C86" s="5"/>
      <c r="D86" s="9"/>
      <c r="E86" s="9"/>
    </row>
    <row r="87" spans="3:5" x14ac:dyDescent="0.35">
      <c r="C87" s="5"/>
      <c r="D87" s="9"/>
      <c r="E87" s="9"/>
    </row>
    <row r="88" spans="3:5" x14ac:dyDescent="0.35">
      <c r="C88" s="5"/>
      <c r="D88" s="9"/>
      <c r="E88" s="9"/>
    </row>
    <row r="89" spans="3:5" x14ac:dyDescent="0.35">
      <c r="C89" s="5"/>
      <c r="D89" s="9"/>
      <c r="E89" s="9"/>
    </row>
    <row r="90" spans="3:5" x14ac:dyDescent="0.35">
      <c r="C90" s="5"/>
      <c r="D90" s="9"/>
      <c r="E90" s="9"/>
    </row>
    <row r="91" spans="3:5" x14ac:dyDescent="0.35">
      <c r="C91" s="5"/>
      <c r="D91" s="9"/>
      <c r="E91" s="9"/>
    </row>
    <row r="92" spans="3:5" x14ac:dyDescent="0.35">
      <c r="C92" s="5"/>
      <c r="D92" s="9"/>
      <c r="E92" s="9"/>
    </row>
    <row r="93" spans="3:5" x14ac:dyDescent="0.35">
      <c r="C93" s="5"/>
      <c r="D93" s="9"/>
      <c r="E93" s="9"/>
    </row>
    <row r="94" spans="3:5" x14ac:dyDescent="0.35">
      <c r="C94" s="5"/>
      <c r="D94" s="9"/>
      <c r="E94" s="9"/>
    </row>
  </sheetData>
  <mergeCells count="4">
    <mergeCell ref="C2:E2"/>
    <mergeCell ref="B3:E3"/>
    <mergeCell ref="C41:E41"/>
    <mergeCell ref="B42:E42"/>
  </mergeCells>
  <pageMargins left="0.70866141732283472" right="0.31496062992125984" top="0.35433070866141736" bottom="0.35433070866141736" header="0.31496062992125984" footer="0.31496062992125984"/>
  <pageSetup paperSize="9" orientation="portrait" horizontalDpi="4294967295" verticalDpi="4294967295" r:id="rId1"/>
  <rowBreaks count="1" manualBreakCount="1">
    <brk id="3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6"/>
  <sheetViews>
    <sheetView workbookViewId="0">
      <selection activeCell="A50" sqref="A50"/>
    </sheetView>
  </sheetViews>
  <sheetFormatPr defaultColWidth="9.109375" defaultRowHeight="20.399999999999999" x14ac:dyDescent="0.35"/>
  <cols>
    <col min="1" max="1" width="30.88671875" style="12" customWidth="1"/>
    <col min="2" max="2" width="17.44140625" style="12" customWidth="1"/>
    <col min="3" max="3" width="13.109375" style="2" customWidth="1"/>
    <col min="4" max="4" width="14" style="6" customWidth="1"/>
    <col min="5" max="5" width="12" style="6" customWidth="1"/>
    <col min="6" max="16384" width="9.109375" style="1"/>
  </cols>
  <sheetData>
    <row r="1" spans="1:5" ht="15" customHeight="1" x14ac:dyDescent="0.35">
      <c r="E1" s="11"/>
    </row>
    <row r="2" spans="1:5" x14ac:dyDescent="0.35">
      <c r="C2" s="37"/>
      <c r="D2" s="37"/>
      <c r="E2" s="37"/>
    </row>
    <row r="3" spans="1:5" ht="32.4" x14ac:dyDescent="0.55000000000000004">
      <c r="B3" s="38" t="s">
        <v>37</v>
      </c>
      <c r="C3" s="38"/>
      <c r="D3" s="38"/>
      <c r="E3" s="38"/>
    </row>
    <row r="4" spans="1:5" ht="30" customHeight="1" x14ac:dyDescent="0.35"/>
    <row r="5" spans="1:5" ht="30" customHeight="1" x14ac:dyDescent="0.3">
      <c r="C5" s="20">
        <v>43466</v>
      </c>
      <c r="D5" s="15">
        <v>43101</v>
      </c>
      <c r="E5" s="7" t="s">
        <v>25</v>
      </c>
    </row>
    <row r="6" spans="1:5" s="3" customFormat="1" ht="17.399999999999999" x14ac:dyDescent="0.3">
      <c r="A6" s="13"/>
      <c r="B6" s="13" t="s">
        <v>21</v>
      </c>
      <c r="C6" s="20">
        <v>43830</v>
      </c>
      <c r="D6" s="14">
        <v>43465</v>
      </c>
      <c r="E6" s="7">
        <v>2019</v>
      </c>
    </row>
    <row r="7" spans="1:5" s="3" customFormat="1" ht="21" x14ac:dyDescent="0.4">
      <c r="A7" s="13" t="s">
        <v>0</v>
      </c>
      <c r="B7" s="13"/>
      <c r="C7" s="4"/>
      <c r="D7" s="8"/>
      <c r="E7" s="8"/>
    </row>
    <row r="8" spans="1:5" ht="15" customHeight="1" x14ac:dyDescent="0.35"/>
    <row r="9" spans="1:5" ht="17.399999999999999" x14ac:dyDescent="0.3">
      <c r="A9" s="12" t="s">
        <v>1</v>
      </c>
      <c r="C9" s="18">
        <v>9724</v>
      </c>
      <c r="D9" s="16">
        <v>10010</v>
      </c>
      <c r="E9" s="9">
        <v>10000</v>
      </c>
    </row>
    <row r="10" spans="1:5" ht="17.399999999999999" x14ac:dyDescent="0.3">
      <c r="A10" s="12" t="s">
        <v>7</v>
      </c>
      <c r="C10" s="18">
        <v>14291</v>
      </c>
      <c r="D10" s="16">
        <v>6183</v>
      </c>
      <c r="E10" s="9">
        <v>5500</v>
      </c>
    </row>
    <row r="11" spans="1:5" ht="17.399999999999999" x14ac:dyDescent="0.3">
      <c r="A11" s="12" t="s">
        <v>8</v>
      </c>
      <c r="C11" s="18">
        <v>5200</v>
      </c>
      <c r="D11" s="16">
        <v>5438</v>
      </c>
      <c r="E11" s="9">
        <v>5000</v>
      </c>
    </row>
    <row r="12" spans="1:5" ht="17.399999999999999" x14ac:dyDescent="0.3">
      <c r="A12" s="12" t="s">
        <v>22</v>
      </c>
      <c r="C12" s="18">
        <v>4200</v>
      </c>
      <c r="D12" s="16">
        <v>0</v>
      </c>
      <c r="E12" s="9">
        <v>3500</v>
      </c>
    </row>
    <row r="13" spans="1:5" ht="17.399999999999999" x14ac:dyDescent="0.3">
      <c r="A13" s="12" t="s">
        <v>13</v>
      </c>
      <c r="C13" s="18">
        <v>0</v>
      </c>
      <c r="D13" s="16">
        <v>0</v>
      </c>
      <c r="E13" s="9">
        <v>0</v>
      </c>
    </row>
    <row r="14" spans="1:5" ht="17.399999999999999" x14ac:dyDescent="0.3">
      <c r="A14" s="12" t="s">
        <v>6</v>
      </c>
      <c r="C14" s="18">
        <v>0</v>
      </c>
      <c r="D14" s="16">
        <v>100</v>
      </c>
      <c r="E14" s="9">
        <v>0</v>
      </c>
    </row>
    <row r="15" spans="1:5" ht="15" customHeight="1" x14ac:dyDescent="0.3">
      <c r="C15" s="18"/>
      <c r="D15" s="16"/>
      <c r="E15" s="9"/>
    </row>
    <row r="16" spans="1:5" s="3" customFormat="1" ht="17.399999999999999" x14ac:dyDescent="0.3">
      <c r="A16" s="13" t="s">
        <v>2</v>
      </c>
      <c r="B16" s="13"/>
      <c r="C16" s="19">
        <f>SUM(C9:C15)</f>
        <v>33415</v>
      </c>
      <c r="D16" s="17">
        <f>SUM(D9:D15)</f>
        <v>21731</v>
      </c>
      <c r="E16" s="10">
        <f>SUM(E9:E15)</f>
        <v>24000</v>
      </c>
    </row>
    <row r="17" spans="1:5" ht="30.75" customHeight="1" x14ac:dyDescent="0.3">
      <c r="C17" s="18"/>
      <c r="D17" s="16"/>
      <c r="E17" s="9"/>
    </row>
    <row r="18" spans="1:5" ht="17.399999999999999" x14ac:dyDescent="0.3">
      <c r="A18" s="13" t="s">
        <v>3</v>
      </c>
      <c r="B18" s="13"/>
      <c r="C18" s="18"/>
      <c r="D18" s="16"/>
      <c r="E18" s="9"/>
    </row>
    <row r="19" spans="1:5" ht="15" customHeight="1" x14ac:dyDescent="0.3">
      <c r="C19" s="18"/>
      <c r="D19" s="16"/>
      <c r="E19" s="9"/>
    </row>
    <row r="20" spans="1:5" ht="17.399999999999999" x14ac:dyDescent="0.3">
      <c r="A20" s="12" t="s">
        <v>19</v>
      </c>
      <c r="C20" s="18">
        <v>16932.72</v>
      </c>
      <c r="D20" s="16">
        <v>11867</v>
      </c>
      <c r="E20" s="9">
        <v>8000</v>
      </c>
    </row>
    <row r="21" spans="1:5" ht="17.399999999999999" x14ac:dyDescent="0.3">
      <c r="A21" s="12" t="s">
        <v>23</v>
      </c>
      <c r="C21" s="18">
        <v>7102</v>
      </c>
      <c r="D21" s="16">
        <v>0</v>
      </c>
      <c r="E21" s="9">
        <v>7100</v>
      </c>
    </row>
    <row r="22" spans="1:5" ht="17.399999999999999" x14ac:dyDescent="0.3">
      <c r="A22" s="12" t="s">
        <v>38</v>
      </c>
      <c r="C22" s="18">
        <v>0</v>
      </c>
      <c r="D22" s="16">
        <v>0</v>
      </c>
      <c r="E22" s="9">
        <v>2000</v>
      </c>
    </row>
    <row r="23" spans="1:5" ht="17.399999999999999" x14ac:dyDescent="0.3">
      <c r="A23" s="12" t="s">
        <v>42</v>
      </c>
      <c r="C23" s="18">
        <v>1471</v>
      </c>
      <c r="D23" s="16">
        <v>0</v>
      </c>
      <c r="E23" s="9">
        <v>1500</v>
      </c>
    </row>
    <row r="24" spans="1:5" ht="17.399999999999999" x14ac:dyDescent="0.3">
      <c r="A24" s="12" t="s">
        <v>39</v>
      </c>
      <c r="C24" s="18">
        <v>974.5</v>
      </c>
      <c r="D24" s="16">
        <v>0</v>
      </c>
      <c r="E24" s="9">
        <v>1100</v>
      </c>
    </row>
    <row r="25" spans="1:5" ht="17.399999999999999" x14ac:dyDescent="0.3">
      <c r="A25" s="12" t="s">
        <v>10</v>
      </c>
      <c r="C25" s="18">
        <v>1200</v>
      </c>
      <c r="D25" s="16">
        <v>511.52</v>
      </c>
      <c r="E25" s="9">
        <v>1000</v>
      </c>
    </row>
    <row r="26" spans="1:5" ht="17.399999999999999" x14ac:dyDescent="0.3">
      <c r="A26" s="12" t="s">
        <v>9</v>
      </c>
      <c r="C26" s="18">
        <v>0</v>
      </c>
      <c r="D26" s="16">
        <v>635</v>
      </c>
      <c r="E26" s="9">
        <v>700</v>
      </c>
    </row>
    <row r="27" spans="1:5" ht="17.399999999999999" x14ac:dyDescent="0.3">
      <c r="A27" s="12" t="s">
        <v>17</v>
      </c>
      <c r="C27" s="18">
        <v>504.75</v>
      </c>
      <c r="D27" s="16">
        <v>630</v>
      </c>
      <c r="E27" s="9">
        <v>700</v>
      </c>
    </row>
    <row r="28" spans="1:5" ht="17.399999999999999" x14ac:dyDescent="0.3">
      <c r="A28" s="12" t="s">
        <v>4</v>
      </c>
      <c r="C28" s="18">
        <v>200</v>
      </c>
      <c r="D28" s="16">
        <v>600</v>
      </c>
      <c r="E28" s="9">
        <v>500</v>
      </c>
    </row>
    <row r="29" spans="1:5" ht="17.399999999999999" x14ac:dyDescent="0.3">
      <c r="A29" s="12" t="s">
        <v>43</v>
      </c>
      <c r="C29" s="18">
        <v>0</v>
      </c>
      <c r="D29" s="16">
        <v>450</v>
      </c>
      <c r="E29" s="9">
        <v>500</v>
      </c>
    </row>
    <row r="30" spans="1:5" ht="17.399999999999999" x14ac:dyDescent="0.3">
      <c r="A30" s="12" t="s">
        <v>14</v>
      </c>
      <c r="C30" s="18">
        <v>295</v>
      </c>
      <c r="D30" s="16">
        <v>275</v>
      </c>
      <c r="E30" s="9">
        <v>300</v>
      </c>
    </row>
    <row r="31" spans="1:5" ht="17.399999999999999" x14ac:dyDescent="0.3">
      <c r="A31" s="12" t="s">
        <v>12</v>
      </c>
      <c r="C31" s="18">
        <v>8.26</v>
      </c>
      <c r="D31" s="16">
        <v>55.77</v>
      </c>
      <c r="E31" s="9">
        <v>100</v>
      </c>
    </row>
    <row r="32" spans="1:5" ht="17.399999999999999" x14ac:dyDescent="0.3">
      <c r="A32" s="12" t="s">
        <v>15</v>
      </c>
      <c r="C32" s="18">
        <f>499+91</f>
        <v>590</v>
      </c>
      <c r="D32" s="16">
        <v>1024</v>
      </c>
      <c r="E32" s="9">
        <v>500</v>
      </c>
    </row>
    <row r="33" spans="1:5" s="3" customFormat="1" ht="15" customHeight="1" x14ac:dyDescent="0.3">
      <c r="A33" s="12"/>
      <c r="B33" s="12"/>
      <c r="C33" s="18"/>
      <c r="D33" s="16"/>
      <c r="E33" s="9"/>
    </row>
    <row r="34" spans="1:5" ht="17.399999999999999" x14ac:dyDescent="0.3">
      <c r="A34" s="13" t="s">
        <v>5</v>
      </c>
      <c r="B34" s="13"/>
      <c r="C34" s="19">
        <f>SUM(C20:C33)</f>
        <v>29278.23</v>
      </c>
      <c r="D34" s="17">
        <f>SUM(D20:D33)</f>
        <v>16048.29</v>
      </c>
      <c r="E34" s="10">
        <f>SUM(E20:E33)</f>
        <v>24000</v>
      </c>
    </row>
    <row r="35" spans="1:5" ht="39" customHeight="1" x14ac:dyDescent="0.3">
      <c r="A35" s="13" t="s">
        <v>40</v>
      </c>
      <c r="C35" s="19">
        <f>C16-C34</f>
        <v>4136.7700000000004</v>
      </c>
      <c r="D35" s="17">
        <f>D16-D34</f>
        <v>5682.7099999999991</v>
      </c>
      <c r="E35" s="9"/>
    </row>
    <row r="36" spans="1:5" ht="34.5" customHeight="1" x14ac:dyDescent="0.35">
      <c r="C36" s="5"/>
      <c r="D36" s="9"/>
      <c r="E36" s="9"/>
    </row>
    <row r="37" spans="1:5" x14ac:dyDescent="0.35">
      <c r="A37" s="12" t="s">
        <v>44</v>
      </c>
      <c r="C37" s="5"/>
      <c r="D37" s="9"/>
      <c r="E37" s="9"/>
    </row>
    <row r="38" spans="1:5" ht="49.5" customHeight="1" x14ac:dyDescent="0.35">
      <c r="C38" s="5"/>
      <c r="D38" s="9"/>
      <c r="E38" s="9"/>
    </row>
    <row r="39" spans="1:5" x14ac:dyDescent="0.35">
      <c r="A39" s="12" t="s">
        <v>11</v>
      </c>
      <c r="C39" s="5"/>
      <c r="D39" s="9"/>
      <c r="E39" s="9"/>
    </row>
    <row r="40" spans="1:5" ht="15" customHeight="1" x14ac:dyDescent="0.35">
      <c r="E40" s="11"/>
    </row>
    <row r="41" spans="1:5" x14ac:dyDescent="0.35">
      <c r="C41" s="37"/>
      <c r="D41" s="37"/>
      <c r="E41" s="37"/>
    </row>
    <row r="42" spans="1:5" ht="32.4" x14ac:dyDescent="0.55000000000000004">
      <c r="B42" s="38" t="s">
        <v>41</v>
      </c>
      <c r="C42" s="38"/>
      <c r="D42" s="38"/>
      <c r="E42" s="38"/>
    </row>
    <row r="43" spans="1:5" ht="30" customHeight="1" x14ac:dyDescent="0.35"/>
    <row r="44" spans="1:5" ht="30" customHeight="1" x14ac:dyDescent="0.3">
      <c r="C44" s="15"/>
      <c r="D44" s="15"/>
      <c r="E44" s="7"/>
    </row>
    <row r="45" spans="1:5" s="23" customFormat="1" ht="15.6" x14ac:dyDescent="0.3">
      <c r="A45" s="23" t="s">
        <v>27</v>
      </c>
      <c r="B45" s="23" t="s">
        <v>21</v>
      </c>
      <c r="C45" s="21">
        <v>43830</v>
      </c>
      <c r="D45" s="21">
        <v>43465</v>
      </c>
      <c r="E45" s="24"/>
    </row>
    <row r="46" spans="1:5" s="22" customFormat="1" ht="15" customHeight="1" x14ac:dyDescent="0.25"/>
    <row r="47" spans="1:5" s="22" customFormat="1" ht="15" x14ac:dyDescent="0.25">
      <c r="A47" s="22" t="s">
        <v>28</v>
      </c>
      <c r="C47" s="18">
        <v>0</v>
      </c>
      <c r="D47" s="18">
        <v>0</v>
      </c>
      <c r="E47" s="25"/>
    </row>
    <row r="48" spans="1:5" s="22" customFormat="1" ht="15" x14ac:dyDescent="0.25">
      <c r="A48" s="22" t="s">
        <v>45</v>
      </c>
      <c r="C48" s="18">
        <v>35232.32</v>
      </c>
      <c r="D48" s="18">
        <v>38404.81</v>
      </c>
      <c r="E48" s="25"/>
    </row>
    <row r="49" spans="1:5" s="22" customFormat="1" ht="15" x14ac:dyDescent="0.25">
      <c r="A49" s="22" t="s">
        <v>51</v>
      </c>
      <c r="C49" s="18">
        <v>12592.86</v>
      </c>
      <c r="D49" s="18">
        <v>12601.12</v>
      </c>
      <c r="E49" s="25"/>
    </row>
    <row r="50" spans="1:5" s="22" customFormat="1" ht="15" x14ac:dyDescent="0.25">
      <c r="A50" s="22" t="s">
        <v>52</v>
      </c>
      <c r="C50" s="18">
        <v>2841</v>
      </c>
      <c r="D50" s="18">
        <v>0</v>
      </c>
      <c r="E50" s="25"/>
    </row>
    <row r="51" spans="1:5" s="22" customFormat="1" ht="15" customHeight="1" x14ac:dyDescent="0.25">
      <c r="C51" s="18"/>
      <c r="D51" s="18"/>
      <c r="E51" s="25"/>
    </row>
    <row r="52" spans="1:5" s="23" customFormat="1" ht="15.6" x14ac:dyDescent="0.3">
      <c r="A52" s="23" t="s">
        <v>32</v>
      </c>
      <c r="C52" s="19">
        <f>SUM(C47:C50)</f>
        <v>50666.18</v>
      </c>
      <c r="D52" s="19">
        <f>SUM(D47:D50)</f>
        <v>51005.93</v>
      </c>
      <c r="E52" s="26"/>
    </row>
    <row r="53" spans="1:5" s="22" customFormat="1" ht="30.75" customHeight="1" x14ac:dyDescent="0.25">
      <c r="C53" s="18"/>
      <c r="D53" s="18"/>
      <c r="E53" s="25"/>
    </row>
    <row r="54" spans="1:5" s="23" customFormat="1" ht="15.6" x14ac:dyDescent="0.3">
      <c r="A54" s="23" t="s">
        <v>31</v>
      </c>
      <c r="B54" s="23" t="s">
        <v>21</v>
      </c>
      <c r="C54" s="21">
        <v>43830</v>
      </c>
      <c r="D54" s="21">
        <v>43465</v>
      </c>
      <c r="E54" s="24"/>
    </row>
    <row r="55" spans="1:5" s="23" customFormat="1" ht="15" customHeight="1" x14ac:dyDescent="0.3"/>
    <row r="56" spans="1:5" s="22" customFormat="1" ht="15" x14ac:dyDescent="0.25">
      <c r="A56" s="22" t="s">
        <v>34</v>
      </c>
      <c r="C56" s="18">
        <v>0</v>
      </c>
      <c r="D56" s="18">
        <v>4476.5200000000004</v>
      </c>
      <c r="E56" s="25"/>
    </row>
    <row r="57" spans="1:5" s="23" customFormat="1" ht="15" customHeight="1" x14ac:dyDescent="0.3">
      <c r="A57" s="22"/>
      <c r="B57" s="22"/>
      <c r="C57" s="18"/>
      <c r="D57" s="18"/>
      <c r="E57" s="25"/>
    </row>
    <row r="58" spans="1:5" s="22" customFormat="1" ht="15.6" x14ac:dyDescent="0.3">
      <c r="A58" s="23" t="s">
        <v>33</v>
      </c>
      <c r="B58" s="23"/>
      <c r="C58" s="19">
        <f>SUM(C56:C56)</f>
        <v>0</v>
      </c>
      <c r="D58" s="19">
        <f>SUM(D56:D56)</f>
        <v>4476.5200000000004</v>
      </c>
      <c r="E58" s="26"/>
    </row>
    <row r="59" spans="1:5" s="22" customFormat="1" ht="59.25" customHeight="1" x14ac:dyDescent="0.3">
      <c r="A59" s="23"/>
      <c r="B59" s="23"/>
      <c r="C59" s="19"/>
      <c r="D59" s="19"/>
      <c r="E59" s="26"/>
    </row>
    <row r="60" spans="1:5" s="22" customFormat="1" ht="30.75" customHeight="1" x14ac:dyDescent="0.3">
      <c r="A60" s="23" t="s">
        <v>47</v>
      </c>
      <c r="C60" s="18"/>
      <c r="D60" s="18"/>
      <c r="E60" s="25"/>
    </row>
    <row r="61" spans="1:5" s="22" customFormat="1" ht="30" customHeight="1" x14ac:dyDescent="0.25">
      <c r="A61" s="22" t="s">
        <v>46</v>
      </c>
      <c r="C61" s="18">
        <f>C52-C58</f>
        <v>50666.18</v>
      </c>
      <c r="D61" s="18"/>
      <c r="E61" s="27"/>
    </row>
    <row r="62" spans="1:5" s="22" customFormat="1" ht="15" x14ac:dyDescent="0.25">
      <c r="A62" s="22" t="s">
        <v>49</v>
      </c>
      <c r="C62" s="18">
        <f>C61-(D52-D58)</f>
        <v>4136.7699999999968</v>
      </c>
      <c r="D62" s="18"/>
      <c r="E62" s="27"/>
    </row>
    <row r="63" spans="1:5" s="22" customFormat="1" ht="15" x14ac:dyDescent="0.25">
      <c r="C63" s="18"/>
      <c r="D63" s="18"/>
      <c r="E63" s="27"/>
    </row>
    <row r="64" spans="1:5" s="22" customFormat="1" ht="15" x14ac:dyDescent="0.25">
      <c r="A64" s="22" t="s">
        <v>48</v>
      </c>
      <c r="C64" s="18"/>
      <c r="D64" s="18"/>
      <c r="E64" s="27"/>
    </row>
    <row r="65" spans="1:5" s="22" customFormat="1" ht="15" x14ac:dyDescent="0.25">
      <c r="A65" s="22" t="s">
        <v>50</v>
      </c>
      <c r="C65" s="18"/>
      <c r="D65" s="18"/>
      <c r="E65" s="27"/>
    </row>
    <row r="66" spans="1:5" ht="124.5" customHeight="1" x14ac:dyDescent="0.35">
      <c r="C66" s="5"/>
      <c r="D66" s="9"/>
      <c r="E66" s="9"/>
    </row>
    <row r="67" spans="1:5" x14ac:dyDescent="0.35">
      <c r="A67" s="12" t="s">
        <v>44</v>
      </c>
      <c r="C67" s="5"/>
      <c r="D67" s="9"/>
      <c r="E67" s="9"/>
    </row>
    <row r="68" spans="1:5" ht="49.5" customHeight="1" x14ac:dyDescent="0.35">
      <c r="C68" s="5"/>
      <c r="D68" s="9"/>
      <c r="E68" s="9"/>
    </row>
    <row r="69" spans="1:5" x14ac:dyDescent="0.35">
      <c r="A69" s="12" t="s">
        <v>11</v>
      </c>
      <c r="C69" s="5"/>
      <c r="D69" s="9"/>
      <c r="E69" s="9"/>
    </row>
    <row r="70" spans="1:5" x14ac:dyDescent="0.35">
      <c r="C70" s="5"/>
      <c r="D70" s="5"/>
      <c r="E70" s="9"/>
    </row>
    <row r="71" spans="1:5" x14ac:dyDescent="0.35">
      <c r="C71" s="5"/>
      <c r="D71" s="5"/>
      <c r="E71" s="9"/>
    </row>
    <row r="72" spans="1:5" x14ac:dyDescent="0.35">
      <c r="C72" s="5"/>
      <c r="D72" s="9"/>
      <c r="E72" s="9"/>
    </row>
    <row r="73" spans="1:5" x14ac:dyDescent="0.35">
      <c r="C73" s="5"/>
      <c r="D73" s="9"/>
      <c r="E73" s="9"/>
    </row>
    <row r="74" spans="1:5" x14ac:dyDescent="0.35">
      <c r="C74" s="5"/>
      <c r="D74" s="9"/>
      <c r="E74" s="9"/>
    </row>
    <row r="75" spans="1:5" x14ac:dyDescent="0.35">
      <c r="C75" s="5"/>
      <c r="D75" s="9"/>
      <c r="E75" s="9"/>
    </row>
    <row r="76" spans="1:5" x14ac:dyDescent="0.35">
      <c r="C76" s="5"/>
      <c r="D76" s="9"/>
      <c r="E76" s="9"/>
    </row>
    <row r="77" spans="1:5" x14ac:dyDescent="0.35">
      <c r="C77" s="5"/>
      <c r="D77" s="9"/>
      <c r="E77" s="9"/>
    </row>
    <row r="78" spans="1:5" x14ac:dyDescent="0.35">
      <c r="C78" s="5"/>
      <c r="D78" s="9"/>
      <c r="E78" s="9"/>
    </row>
    <row r="79" spans="1:5" x14ac:dyDescent="0.35">
      <c r="C79" s="5"/>
      <c r="D79" s="9"/>
      <c r="E79" s="9"/>
    </row>
    <row r="80" spans="1:5" x14ac:dyDescent="0.35">
      <c r="C80" s="5"/>
      <c r="D80" s="9"/>
      <c r="E80" s="9"/>
    </row>
    <row r="81" spans="3:5" x14ac:dyDescent="0.35">
      <c r="C81" s="5"/>
      <c r="D81" s="9"/>
      <c r="E81" s="9"/>
    </row>
    <row r="82" spans="3:5" x14ac:dyDescent="0.35">
      <c r="C82" s="5"/>
      <c r="D82" s="9"/>
      <c r="E82" s="9"/>
    </row>
    <row r="83" spans="3:5" x14ac:dyDescent="0.35">
      <c r="C83" s="5"/>
      <c r="D83" s="9"/>
      <c r="E83" s="9"/>
    </row>
    <row r="84" spans="3:5" x14ac:dyDescent="0.35">
      <c r="C84" s="5"/>
      <c r="D84" s="9"/>
      <c r="E84" s="9"/>
    </row>
    <row r="85" spans="3:5" x14ac:dyDescent="0.35">
      <c r="C85" s="5"/>
      <c r="D85" s="9"/>
      <c r="E85" s="9"/>
    </row>
    <row r="86" spans="3:5" x14ac:dyDescent="0.35">
      <c r="C86" s="5"/>
      <c r="D86" s="9"/>
      <c r="E86" s="9"/>
    </row>
    <row r="87" spans="3:5" x14ac:dyDescent="0.35">
      <c r="C87" s="5"/>
      <c r="D87" s="9"/>
      <c r="E87" s="9"/>
    </row>
    <row r="88" spans="3:5" x14ac:dyDescent="0.35">
      <c r="C88" s="5"/>
      <c r="D88" s="9"/>
      <c r="E88" s="9"/>
    </row>
    <row r="89" spans="3:5" x14ac:dyDescent="0.35">
      <c r="C89" s="5"/>
      <c r="D89" s="9"/>
      <c r="E89" s="9"/>
    </row>
    <row r="90" spans="3:5" x14ac:dyDescent="0.35">
      <c r="C90" s="5"/>
      <c r="D90" s="9"/>
      <c r="E90" s="9"/>
    </row>
    <row r="91" spans="3:5" x14ac:dyDescent="0.35">
      <c r="C91" s="5"/>
      <c r="D91" s="9"/>
      <c r="E91" s="9"/>
    </row>
    <row r="92" spans="3:5" x14ac:dyDescent="0.35">
      <c r="C92" s="5"/>
      <c r="D92" s="9"/>
      <c r="E92" s="9"/>
    </row>
    <row r="93" spans="3:5" x14ac:dyDescent="0.35">
      <c r="C93" s="5"/>
      <c r="D93" s="9"/>
      <c r="E93" s="9"/>
    </row>
    <row r="94" spans="3:5" x14ac:dyDescent="0.35">
      <c r="C94" s="5"/>
      <c r="D94" s="9"/>
      <c r="E94" s="9"/>
    </row>
    <row r="95" spans="3:5" x14ac:dyDescent="0.35">
      <c r="C95" s="5"/>
      <c r="D95" s="9"/>
      <c r="E95" s="9"/>
    </row>
    <row r="96" spans="3:5" x14ac:dyDescent="0.35">
      <c r="C96" s="5"/>
      <c r="D96" s="9"/>
      <c r="E96" s="9"/>
    </row>
  </sheetData>
  <mergeCells count="4">
    <mergeCell ref="C2:E2"/>
    <mergeCell ref="B3:E3"/>
    <mergeCell ref="C41:E41"/>
    <mergeCell ref="B42:E42"/>
  </mergeCells>
  <pageMargins left="0.70866141732283472" right="0.31496062992125984" top="0.35433070866141736" bottom="0.35433070866141736" header="0.31496062992125984" footer="0.31496062992125984"/>
  <pageSetup paperSize="9" orientation="portrait" horizontalDpi="4294967295" verticalDpi="4294967295" r:id="rId1"/>
  <rowBreaks count="1" manualBreakCount="1">
    <brk id="3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9"/>
  <sheetViews>
    <sheetView topLeftCell="A7" workbookViewId="0">
      <selection activeCell="B3" sqref="B3:E3"/>
    </sheetView>
  </sheetViews>
  <sheetFormatPr defaultColWidth="9.109375" defaultRowHeight="20.399999999999999" x14ac:dyDescent="0.35"/>
  <cols>
    <col min="1" max="1" width="30.88671875" style="12" customWidth="1"/>
    <col min="2" max="2" width="17.44140625" style="12" customWidth="1"/>
    <col min="3" max="3" width="13.109375" style="2" customWidth="1"/>
    <col min="4" max="4" width="14" style="6" customWidth="1"/>
    <col min="5" max="5" width="12" style="6" customWidth="1"/>
    <col min="6" max="16384" width="9.109375" style="1"/>
  </cols>
  <sheetData>
    <row r="1" spans="1:5" ht="15" customHeight="1" x14ac:dyDescent="0.35">
      <c r="E1" s="11"/>
    </row>
    <row r="2" spans="1:5" x14ac:dyDescent="0.35">
      <c r="C2" s="37"/>
      <c r="D2" s="37"/>
      <c r="E2" s="37"/>
    </row>
    <row r="3" spans="1:5" ht="32.4" x14ac:dyDescent="0.55000000000000004">
      <c r="B3" s="38" t="s">
        <v>20</v>
      </c>
      <c r="C3" s="38"/>
      <c r="D3" s="38"/>
      <c r="E3" s="38"/>
    </row>
    <row r="4" spans="1:5" ht="30" customHeight="1" x14ac:dyDescent="0.35"/>
    <row r="5" spans="1:5" ht="30" customHeight="1" x14ac:dyDescent="0.3">
      <c r="C5" s="20">
        <v>43101</v>
      </c>
      <c r="D5" s="15">
        <v>42736</v>
      </c>
      <c r="E5" s="7" t="s">
        <v>25</v>
      </c>
    </row>
    <row r="6" spans="1:5" s="3" customFormat="1" ht="17.399999999999999" x14ac:dyDescent="0.3">
      <c r="A6" s="13"/>
      <c r="B6" s="13" t="s">
        <v>21</v>
      </c>
      <c r="C6" s="20">
        <v>43465</v>
      </c>
      <c r="D6" s="14">
        <v>43100</v>
      </c>
      <c r="E6" s="7">
        <v>2018</v>
      </c>
    </row>
    <row r="7" spans="1:5" s="3" customFormat="1" ht="21" x14ac:dyDescent="0.4">
      <c r="A7" s="13" t="s">
        <v>0</v>
      </c>
      <c r="B7" s="13"/>
      <c r="C7" s="4"/>
      <c r="D7" s="8"/>
      <c r="E7" s="8"/>
    </row>
    <row r="8" spans="1:5" ht="15" customHeight="1" x14ac:dyDescent="0.35"/>
    <row r="9" spans="1:5" ht="17.399999999999999" x14ac:dyDescent="0.3">
      <c r="A9" s="12" t="s">
        <v>1</v>
      </c>
      <c r="C9" s="18">
        <v>10010</v>
      </c>
      <c r="D9" s="16">
        <v>10267.5</v>
      </c>
      <c r="E9" s="9">
        <v>10000</v>
      </c>
    </row>
    <row r="10" spans="1:5" ht="17.399999999999999" x14ac:dyDescent="0.3">
      <c r="A10" s="12" t="s">
        <v>7</v>
      </c>
      <c r="C10" s="18">
        <v>6183</v>
      </c>
      <c r="D10" s="16">
        <v>5800</v>
      </c>
      <c r="E10" s="9">
        <v>5000</v>
      </c>
    </row>
    <row r="11" spans="1:5" ht="17.399999999999999" x14ac:dyDescent="0.3">
      <c r="A11" s="12" t="s">
        <v>8</v>
      </c>
      <c r="C11" s="18">
        <v>5438</v>
      </c>
      <c r="D11" s="16">
        <v>5190</v>
      </c>
      <c r="E11" s="9">
        <v>4000</v>
      </c>
    </row>
    <row r="12" spans="1:5" ht="17.399999999999999" x14ac:dyDescent="0.3">
      <c r="A12" s="12" t="s">
        <v>22</v>
      </c>
      <c r="C12" s="18">
        <v>0</v>
      </c>
      <c r="D12" s="16">
        <v>3750</v>
      </c>
      <c r="E12" s="9">
        <v>7500</v>
      </c>
    </row>
    <row r="13" spans="1:5" ht="17.399999999999999" x14ac:dyDescent="0.3">
      <c r="A13" s="12" t="s">
        <v>13</v>
      </c>
      <c r="C13" s="18">
        <v>0</v>
      </c>
      <c r="D13" s="16">
        <v>0</v>
      </c>
      <c r="E13" s="9">
        <v>0</v>
      </c>
    </row>
    <row r="14" spans="1:5" ht="17.399999999999999" x14ac:dyDescent="0.3">
      <c r="A14" s="12" t="s">
        <v>6</v>
      </c>
      <c r="C14" s="18">
        <v>100</v>
      </c>
      <c r="D14" s="16">
        <v>240</v>
      </c>
      <c r="E14" s="9">
        <v>0</v>
      </c>
    </row>
    <row r="15" spans="1:5" ht="15" customHeight="1" x14ac:dyDescent="0.3">
      <c r="C15" s="18"/>
      <c r="D15" s="16"/>
      <c r="E15" s="9"/>
    </row>
    <row r="16" spans="1:5" s="3" customFormat="1" ht="17.399999999999999" x14ac:dyDescent="0.3">
      <c r="A16" s="13" t="s">
        <v>2</v>
      </c>
      <c r="B16" s="13"/>
      <c r="C16" s="19">
        <f>SUM(C9:C15)</f>
        <v>21731</v>
      </c>
      <c r="D16" s="17">
        <f>SUM(D9:D15)</f>
        <v>25247.5</v>
      </c>
      <c r="E16" s="10">
        <f>SUM(E9:E15)</f>
        <v>26500</v>
      </c>
    </row>
    <row r="17" spans="1:5" ht="30.75" customHeight="1" x14ac:dyDescent="0.3">
      <c r="C17" s="18"/>
      <c r="D17" s="16"/>
      <c r="E17" s="9"/>
    </row>
    <row r="18" spans="1:5" ht="17.399999999999999" x14ac:dyDescent="0.3">
      <c r="A18" s="13" t="s">
        <v>3</v>
      </c>
      <c r="B18" s="13"/>
      <c r="C18" s="18"/>
      <c r="D18" s="16"/>
      <c r="E18" s="9"/>
    </row>
    <row r="19" spans="1:5" ht="15" customHeight="1" x14ac:dyDescent="0.3">
      <c r="C19" s="18"/>
      <c r="D19" s="16"/>
      <c r="E19" s="9"/>
    </row>
    <row r="20" spans="1:5" ht="17.399999999999999" x14ac:dyDescent="0.3">
      <c r="A20" s="12" t="s">
        <v>19</v>
      </c>
      <c r="C20" s="18">
        <v>11867</v>
      </c>
      <c r="D20" s="16">
        <v>9910</v>
      </c>
      <c r="E20" s="9">
        <v>11025</v>
      </c>
    </row>
    <row r="21" spans="1:5" ht="17.399999999999999" x14ac:dyDescent="0.3">
      <c r="A21" s="12" t="s">
        <v>23</v>
      </c>
      <c r="C21" s="18">
        <v>0</v>
      </c>
      <c r="D21" s="16">
        <v>5830</v>
      </c>
      <c r="E21" s="9">
        <v>13000</v>
      </c>
    </row>
    <row r="22" spans="1:5" ht="17.399999999999999" x14ac:dyDescent="0.3">
      <c r="A22" s="12" t="s">
        <v>10</v>
      </c>
      <c r="C22" s="18">
        <v>511.52</v>
      </c>
      <c r="D22" s="16">
        <v>0</v>
      </c>
      <c r="E22" s="9">
        <v>0</v>
      </c>
    </row>
    <row r="23" spans="1:5" ht="17.399999999999999" x14ac:dyDescent="0.3">
      <c r="A23" s="12" t="s">
        <v>9</v>
      </c>
      <c r="C23" s="18">
        <v>635</v>
      </c>
      <c r="D23" s="16">
        <v>607</v>
      </c>
      <c r="E23" s="9">
        <v>700</v>
      </c>
    </row>
    <row r="24" spans="1:5" ht="17.399999999999999" x14ac:dyDescent="0.3">
      <c r="A24" s="12" t="s">
        <v>17</v>
      </c>
      <c r="C24" s="18">
        <v>630</v>
      </c>
      <c r="D24" s="16">
        <v>488</v>
      </c>
      <c r="E24" s="9">
        <v>500</v>
      </c>
    </row>
    <row r="25" spans="1:5" ht="17.399999999999999" x14ac:dyDescent="0.3">
      <c r="A25" s="12" t="s">
        <v>4</v>
      </c>
      <c r="C25" s="18">
        <v>600</v>
      </c>
      <c r="D25" s="16">
        <v>920</v>
      </c>
      <c r="E25" s="9">
        <v>1000</v>
      </c>
    </row>
    <row r="26" spans="1:5" ht="17.399999999999999" x14ac:dyDescent="0.3">
      <c r="A26" s="12" t="s">
        <v>18</v>
      </c>
      <c r="C26" s="18">
        <v>450</v>
      </c>
      <c r="D26" s="16">
        <v>503</v>
      </c>
      <c r="E26" s="9">
        <v>0</v>
      </c>
    </row>
    <row r="27" spans="1:5" ht="17.399999999999999" x14ac:dyDescent="0.3">
      <c r="A27" s="12" t="s">
        <v>14</v>
      </c>
      <c r="C27" s="18">
        <v>275</v>
      </c>
      <c r="D27" s="16">
        <v>275</v>
      </c>
      <c r="E27" s="9">
        <v>275</v>
      </c>
    </row>
    <row r="28" spans="1:5" ht="17.399999999999999" x14ac:dyDescent="0.3">
      <c r="A28" s="12" t="s">
        <v>12</v>
      </c>
      <c r="C28" s="18">
        <v>55.77</v>
      </c>
      <c r="D28" s="16">
        <v>21.08</v>
      </c>
      <c r="E28" s="9">
        <v>0</v>
      </c>
    </row>
    <row r="29" spans="1:5" ht="17.399999999999999" x14ac:dyDescent="0.3">
      <c r="A29" s="12" t="s">
        <v>15</v>
      </c>
      <c r="C29" s="18">
        <v>1024</v>
      </c>
      <c r="D29" s="16">
        <v>0</v>
      </c>
      <c r="E29" s="9">
        <v>0</v>
      </c>
    </row>
    <row r="30" spans="1:5" s="3" customFormat="1" ht="15" customHeight="1" x14ac:dyDescent="0.3">
      <c r="A30" s="12"/>
      <c r="B30" s="12"/>
      <c r="C30" s="18"/>
      <c r="D30" s="16"/>
      <c r="E30" s="9"/>
    </row>
    <row r="31" spans="1:5" ht="17.399999999999999" x14ac:dyDescent="0.3">
      <c r="A31" s="13" t="s">
        <v>5</v>
      </c>
      <c r="B31" s="13"/>
      <c r="C31" s="19">
        <f>SUM(C20:C30)</f>
        <v>16048.29</v>
      </c>
      <c r="D31" s="17">
        <f>SUM(D20:D30)</f>
        <v>18554.080000000002</v>
      </c>
      <c r="E31" s="10">
        <f>SUM(E20:E30)</f>
        <v>26500</v>
      </c>
    </row>
    <row r="32" spans="1:5" ht="39" customHeight="1" x14ac:dyDescent="0.3">
      <c r="A32" s="13" t="s">
        <v>24</v>
      </c>
      <c r="C32" s="19">
        <f>C16-C31</f>
        <v>5682.7099999999991</v>
      </c>
      <c r="D32" s="17">
        <f>D16-D31</f>
        <v>6693.4199999999983</v>
      </c>
      <c r="E32" s="9"/>
    </row>
    <row r="33" spans="1:5" ht="51.75" customHeight="1" x14ac:dyDescent="0.35">
      <c r="C33" s="5"/>
      <c r="D33" s="9"/>
      <c r="E33" s="9"/>
    </row>
    <row r="34" spans="1:5" x14ac:dyDescent="0.35">
      <c r="A34" s="12" t="s">
        <v>16</v>
      </c>
      <c r="C34" s="5"/>
      <c r="D34" s="9"/>
      <c r="E34" s="9"/>
    </row>
    <row r="35" spans="1:5" ht="49.5" customHeight="1" x14ac:dyDescent="0.35">
      <c r="C35" s="5"/>
      <c r="D35" s="9"/>
      <c r="E35" s="9"/>
    </row>
    <row r="36" spans="1:5" x14ac:dyDescent="0.35">
      <c r="A36" s="12" t="s">
        <v>11</v>
      </c>
      <c r="C36" s="5"/>
      <c r="D36" s="9"/>
      <c r="E36" s="9"/>
    </row>
    <row r="37" spans="1:5" ht="15" customHeight="1" x14ac:dyDescent="0.35">
      <c r="E37" s="11"/>
    </row>
    <row r="38" spans="1:5" x14ac:dyDescent="0.35">
      <c r="C38" s="37"/>
      <c r="D38" s="37"/>
      <c r="E38" s="37"/>
    </row>
    <row r="39" spans="1:5" ht="32.4" x14ac:dyDescent="0.55000000000000004">
      <c r="B39" s="38" t="s">
        <v>26</v>
      </c>
      <c r="C39" s="38"/>
      <c r="D39" s="38"/>
      <c r="E39" s="38"/>
    </row>
    <row r="40" spans="1:5" ht="30" customHeight="1" x14ac:dyDescent="0.35"/>
    <row r="41" spans="1:5" ht="30" customHeight="1" x14ac:dyDescent="0.3">
      <c r="C41" s="15"/>
      <c r="D41" s="15"/>
      <c r="E41" s="7"/>
    </row>
    <row r="42" spans="1:5" s="23" customFormat="1" ht="15.6" x14ac:dyDescent="0.3">
      <c r="A42" s="23" t="s">
        <v>27</v>
      </c>
      <c r="B42" s="23" t="s">
        <v>21</v>
      </c>
      <c r="C42" s="21">
        <v>43465</v>
      </c>
      <c r="D42" s="21">
        <v>43100</v>
      </c>
      <c r="E42" s="24"/>
    </row>
    <row r="43" spans="1:5" s="22" customFormat="1" ht="15" customHeight="1" x14ac:dyDescent="0.25"/>
    <row r="44" spans="1:5" s="22" customFormat="1" ht="15" x14ac:dyDescent="0.25">
      <c r="A44" s="22" t="s">
        <v>28</v>
      </c>
      <c r="C44" s="18">
        <v>0</v>
      </c>
      <c r="D44" s="18">
        <v>0</v>
      </c>
      <c r="E44" s="25"/>
    </row>
    <row r="45" spans="1:5" s="22" customFormat="1" ht="15" x14ac:dyDescent="0.25">
      <c r="A45" s="22" t="s">
        <v>29</v>
      </c>
      <c r="C45" s="18">
        <v>38404.81</v>
      </c>
      <c r="D45" s="18">
        <v>28394.81</v>
      </c>
      <c r="E45" s="25"/>
    </row>
    <row r="46" spans="1:5" s="22" customFormat="1" ht="15" x14ac:dyDescent="0.25">
      <c r="A46" s="22" t="s">
        <v>30</v>
      </c>
      <c r="C46" s="18">
        <v>12601.12</v>
      </c>
      <c r="D46" s="18">
        <v>12656.89</v>
      </c>
      <c r="E46" s="25"/>
    </row>
    <row r="47" spans="1:5" s="22" customFormat="1" ht="15" customHeight="1" x14ac:dyDescent="0.25">
      <c r="C47" s="18"/>
      <c r="D47" s="18"/>
      <c r="E47" s="25"/>
    </row>
    <row r="48" spans="1:5" s="23" customFormat="1" ht="15.6" x14ac:dyDescent="0.3">
      <c r="A48" s="23" t="s">
        <v>32</v>
      </c>
      <c r="C48" s="19">
        <f>SUM(C44:C46)</f>
        <v>51005.93</v>
      </c>
      <c r="D48" s="19">
        <f>SUM(D44:D46)</f>
        <v>41051.699999999997</v>
      </c>
      <c r="E48" s="26"/>
    </row>
    <row r="49" spans="1:5" s="22" customFormat="1" ht="30.75" customHeight="1" x14ac:dyDescent="0.25">
      <c r="C49" s="18"/>
      <c r="D49" s="18"/>
      <c r="E49" s="25"/>
    </row>
    <row r="50" spans="1:5" s="23" customFormat="1" ht="15.6" x14ac:dyDescent="0.3">
      <c r="A50" s="23" t="s">
        <v>31</v>
      </c>
      <c r="B50" s="23" t="s">
        <v>21</v>
      </c>
      <c r="C50" s="21">
        <v>43465</v>
      </c>
      <c r="D50" s="21">
        <v>43100</v>
      </c>
      <c r="E50" s="24"/>
    </row>
    <row r="51" spans="1:5" s="23" customFormat="1" ht="15" customHeight="1" x14ac:dyDescent="0.3"/>
    <row r="52" spans="1:5" s="22" customFormat="1" ht="15" x14ac:dyDescent="0.25">
      <c r="A52" s="22" t="s">
        <v>34</v>
      </c>
      <c r="C52" s="18">
        <v>4476.5200000000004</v>
      </c>
      <c r="D52" s="18">
        <v>205</v>
      </c>
      <c r="E52" s="25"/>
    </row>
    <row r="53" spans="1:5" s="23" customFormat="1" ht="15" customHeight="1" x14ac:dyDescent="0.3">
      <c r="A53" s="22"/>
      <c r="B53" s="22"/>
      <c r="C53" s="18"/>
      <c r="D53" s="18"/>
      <c r="E53" s="25"/>
    </row>
    <row r="54" spans="1:5" s="22" customFormat="1" ht="15.6" x14ac:dyDescent="0.3">
      <c r="A54" s="23" t="s">
        <v>33</v>
      </c>
      <c r="B54" s="23"/>
      <c r="C54" s="19">
        <f>SUM(C52:C52)</f>
        <v>4476.5200000000004</v>
      </c>
      <c r="D54" s="19">
        <f>SUM(D52:D52)</f>
        <v>205</v>
      </c>
      <c r="E54" s="26"/>
    </row>
    <row r="55" spans="1:5" s="22" customFormat="1" ht="15.6" x14ac:dyDescent="0.3">
      <c r="A55" s="23"/>
      <c r="B55" s="23"/>
      <c r="C55" s="19"/>
      <c r="D55" s="19"/>
      <c r="E55" s="26"/>
    </row>
    <row r="56" spans="1:5" s="22" customFormat="1" ht="30.75" customHeight="1" x14ac:dyDescent="0.25">
      <c r="C56" s="18"/>
      <c r="D56" s="18"/>
      <c r="E56" s="25"/>
    </row>
    <row r="57" spans="1:5" s="22" customFormat="1" ht="30" customHeight="1" x14ac:dyDescent="0.3">
      <c r="A57" s="23" t="s">
        <v>36</v>
      </c>
      <c r="C57" s="19">
        <f>C48-C54</f>
        <v>46529.41</v>
      </c>
      <c r="D57" s="19"/>
      <c r="E57" s="24"/>
    </row>
    <row r="58" spans="1:5" s="22" customFormat="1" ht="15.6" x14ac:dyDescent="0.3">
      <c r="A58" s="23" t="s">
        <v>35</v>
      </c>
      <c r="C58" s="19">
        <f>C57-(D48-D54)</f>
        <v>5682.7100000000064</v>
      </c>
      <c r="D58" s="19"/>
      <c r="E58" s="24"/>
    </row>
    <row r="59" spans="1:5" ht="247.5" customHeight="1" x14ac:dyDescent="0.35">
      <c r="C59" s="5"/>
      <c r="D59" s="9"/>
      <c r="E59" s="9"/>
    </row>
    <row r="60" spans="1:5" x14ac:dyDescent="0.35">
      <c r="A60" s="12" t="s">
        <v>16</v>
      </c>
      <c r="C60" s="5"/>
      <c r="D60" s="9"/>
      <c r="E60" s="9"/>
    </row>
    <row r="61" spans="1:5" ht="49.5" customHeight="1" x14ac:dyDescent="0.35">
      <c r="C61" s="5"/>
      <c r="D61" s="9"/>
      <c r="E61" s="9"/>
    </row>
    <row r="62" spans="1:5" x14ac:dyDescent="0.35">
      <c r="A62" s="12" t="s">
        <v>11</v>
      </c>
      <c r="C62" s="5"/>
      <c r="D62" s="9"/>
      <c r="E62" s="9"/>
    </row>
    <row r="63" spans="1:5" x14ac:dyDescent="0.35">
      <c r="C63" s="5"/>
      <c r="D63" s="5"/>
      <c r="E63" s="9"/>
    </row>
    <row r="64" spans="1:5" x14ac:dyDescent="0.35">
      <c r="C64" s="5"/>
      <c r="D64" s="5"/>
      <c r="E64" s="9"/>
    </row>
    <row r="65" spans="3:5" x14ac:dyDescent="0.35">
      <c r="C65" s="5"/>
      <c r="D65" s="9"/>
      <c r="E65" s="9"/>
    </row>
    <row r="66" spans="3:5" x14ac:dyDescent="0.35">
      <c r="C66" s="5"/>
      <c r="D66" s="9"/>
      <c r="E66" s="9"/>
    </row>
    <row r="67" spans="3:5" x14ac:dyDescent="0.35">
      <c r="C67" s="5"/>
      <c r="D67" s="9"/>
      <c r="E67" s="9"/>
    </row>
    <row r="68" spans="3:5" x14ac:dyDescent="0.35">
      <c r="C68" s="5"/>
      <c r="D68" s="9"/>
      <c r="E68" s="9"/>
    </row>
    <row r="69" spans="3:5" x14ac:dyDescent="0.35">
      <c r="C69" s="5"/>
      <c r="D69" s="9"/>
      <c r="E69" s="9"/>
    </row>
    <row r="70" spans="3:5" x14ac:dyDescent="0.35">
      <c r="C70" s="5"/>
      <c r="D70" s="9"/>
      <c r="E70" s="9"/>
    </row>
    <row r="71" spans="3:5" x14ac:dyDescent="0.35">
      <c r="C71" s="5"/>
      <c r="D71" s="9"/>
      <c r="E71" s="9"/>
    </row>
    <row r="72" spans="3:5" x14ac:dyDescent="0.35">
      <c r="C72" s="5"/>
      <c r="D72" s="9"/>
      <c r="E72" s="9"/>
    </row>
    <row r="73" spans="3:5" x14ac:dyDescent="0.35">
      <c r="C73" s="5"/>
      <c r="D73" s="9"/>
      <c r="E73" s="9"/>
    </row>
    <row r="74" spans="3:5" x14ac:dyDescent="0.35">
      <c r="C74" s="5"/>
      <c r="D74" s="9"/>
      <c r="E74" s="9"/>
    </row>
    <row r="75" spans="3:5" x14ac:dyDescent="0.35">
      <c r="C75" s="5"/>
      <c r="D75" s="9"/>
      <c r="E75" s="9"/>
    </row>
    <row r="76" spans="3:5" x14ac:dyDescent="0.35">
      <c r="C76" s="5"/>
      <c r="D76" s="9"/>
      <c r="E76" s="9"/>
    </row>
    <row r="77" spans="3:5" x14ac:dyDescent="0.35">
      <c r="C77" s="5"/>
      <c r="D77" s="9"/>
      <c r="E77" s="9"/>
    </row>
    <row r="78" spans="3:5" x14ac:dyDescent="0.35">
      <c r="C78" s="5"/>
      <c r="D78" s="9"/>
      <c r="E78" s="9"/>
    </row>
    <row r="79" spans="3:5" x14ac:dyDescent="0.35">
      <c r="C79" s="5"/>
      <c r="D79" s="9"/>
      <c r="E79" s="9"/>
    </row>
    <row r="80" spans="3:5" x14ac:dyDescent="0.35">
      <c r="C80" s="5"/>
      <c r="D80" s="9"/>
      <c r="E80" s="9"/>
    </row>
    <row r="81" spans="3:5" x14ac:dyDescent="0.35">
      <c r="C81" s="5"/>
      <c r="D81" s="9"/>
      <c r="E81" s="9"/>
    </row>
    <row r="82" spans="3:5" x14ac:dyDescent="0.35">
      <c r="C82" s="5"/>
      <c r="D82" s="9"/>
      <c r="E82" s="9"/>
    </row>
    <row r="83" spans="3:5" x14ac:dyDescent="0.35">
      <c r="C83" s="5"/>
      <c r="D83" s="9"/>
      <c r="E83" s="9"/>
    </row>
    <row r="84" spans="3:5" x14ac:dyDescent="0.35">
      <c r="C84" s="5"/>
      <c r="D84" s="9"/>
      <c r="E84" s="9"/>
    </row>
    <row r="85" spans="3:5" x14ac:dyDescent="0.35">
      <c r="C85" s="5"/>
      <c r="D85" s="9"/>
      <c r="E85" s="9"/>
    </row>
    <row r="86" spans="3:5" x14ac:dyDescent="0.35">
      <c r="C86" s="5"/>
      <c r="D86" s="9"/>
      <c r="E86" s="9"/>
    </row>
    <row r="87" spans="3:5" x14ac:dyDescent="0.35">
      <c r="C87" s="5"/>
      <c r="D87" s="9"/>
      <c r="E87" s="9"/>
    </row>
    <row r="88" spans="3:5" x14ac:dyDescent="0.35">
      <c r="C88" s="5"/>
      <c r="D88" s="9"/>
      <c r="E88" s="9"/>
    </row>
    <row r="89" spans="3:5" x14ac:dyDescent="0.35">
      <c r="C89" s="5"/>
      <c r="D89" s="9"/>
      <c r="E89" s="9"/>
    </row>
  </sheetData>
  <mergeCells count="4">
    <mergeCell ref="C2:E2"/>
    <mergeCell ref="B3:E3"/>
    <mergeCell ref="C38:E38"/>
    <mergeCell ref="B39:E39"/>
  </mergeCells>
  <pageMargins left="0.70866141732283472" right="0.31496062992125984" top="0.35433070866141736" bottom="0.35433070866141736" header="0.31496062992125984" footer="0.31496062992125984"/>
  <pageSetup paperSize="9" orientation="portrait" horizontalDpi="4294967295" verticalDpi="4294967295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2024</vt:lpstr>
      <vt:lpstr>2023</vt:lpstr>
      <vt:lpstr>2022</vt:lpstr>
      <vt:lpstr>2021</vt:lpstr>
      <vt:lpstr>2020</vt:lpstr>
      <vt:lpstr>2019</vt:lpstr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 Karlsson</dc:creator>
  <cp:lastModifiedBy>Tollnerius, Lena</cp:lastModifiedBy>
  <cp:lastPrinted>2025-02-05T13:46:09Z</cp:lastPrinted>
  <dcterms:created xsi:type="dcterms:W3CDTF">2018-02-19T15:52:19Z</dcterms:created>
  <dcterms:modified xsi:type="dcterms:W3CDTF">2025-02-05T13:46:10Z</dcterms:modified>
</cp:coreProperties>
</file>